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logotheti\Desktop\ΝΕΑ ΠΟΣΟΣΤΑ\"/>
    </mc:Choice>
  </mc:AlternateContent>
  <bookViews>
    <workbookView xWindow="0" yWindow="0" windowWidth="19200" windowHeight="10530"/>
  </bookViews>
  <sheets>
    <sheet name="Μέρος Άρθρου 38" sheetId="1" r:id="rId1"/>
    <sheet name="Αρ.39 Παρ.9" sheetId="3" r:id="rId2"/>
    <sheet name="τ. ΕΤΑΠ ΜΜΕ" sheetId="6" r:id="rId3"/>
    <sheet name="ΛΟΙΠΟΙ ΜΙΣΘ ΕΓK. 15" sheetId="4" r:id="rId4"/>
  </sheets>
  <definedNames>
    <definedName name="_xlnm.Print_Titles" localSheetId="0">'Μέρος Άρθρου 38'!$1:$2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8" i="6" l="1"/>
  <c r="O58" i="6"/>
  <c r="L58" i="6"/>
  <c r="R85" i="6"/>
  <c r="O85" i="6"/>
  <c r="L85" i="6"/>
  <c r="R77" i="6"/>
  <c r="O77" i="6"/>
  <c r="L77" i="6"/>
  <c r="J88" i="6" l="1"/>
  <c r="K88" i="6"/>
  <c r="M88" i="6"/>
  <c r="N88" i="6"/>
  <c r="P88" i="6"/>
  <c r="Q88" i="6"/>
  <c r="J61" i="6"/>
  <c r="K61" i="6"/>
  <c r="M61" i="6"/>
  <c r="N61" i="6"/>
  <c r="P61" i="6"/>
  <c r="Q61" i="6"/>
  <c r="R59" i="6"/>
  <c r="O59" i="6"/>
  <c r="L59" i="6"/>
  <c r="R86" i="6"/>
  <c r="O86" i="6"/>
  <c r="L86" i="6"/>
  <c r="I85" i="6"/>
  <c r="I88" i="6" s="1"/>
  <c r="R76" i="6"/>
  <c r="O76" i="6"/>
  <c r="L76" i="6"/>
  <c r="I76" i="6"/>
  <c r="L68" i="6"/>
  <c r="O68" i="6"/>
  <c r="R68" i="6"/>
  <c r="R64" i="6"/>
  <c r="O64" i="6"/>
  <c r="L64" i="6"/>
  <c r="I64" i="6"/>
  <c r="H88" i="6"/>
  <c r="G88" i="6"/>
  <c r="I86" i="6"/>
  <c r="R84" i="6"/>
  <c r="O84" i="6"/>
  <c r="L84" i="6"/>
  <c r="I84" i="6"/>
  <c r="R83" i="6"/>
  <c r="O83" i="6"/>
  <c r="L83" i="6"/>
  <c r="I83" i="6"/>
  <c r="R82" i="6"/>
  <c r="O82" i="6"/>
  <c r="L82" i="6"/>
  <c r="L88" i="6" s="1"/>
  <c r="I82" i="6"/>
  <c r="R81" i="6"/>
  <c r="O81" i="6"/>
  <c r="L81" i="6"/>
  <c r="I81" i="6"/>
  <c r="Q79" i="6"/>
  <c r="P79" i="6"/>
  <c r="N79" i="6"/>
  <c r="M79" i="6"/>
  <c r="K79" i="6"/>
  <c r="J79" i="6"/>
  <c r="H79" i="6"/>
  <c r="G79" i="6"/>
  <c r="I77" i="6"/>
  <c r="R75" i="6"/>
  <c r="O75" i="6"/>
  <c r="L75" i="6"/>
  <c r="I75" i="6"/>
  <c r="R74" i="6"/>
  <c r="O74" i="6"/>
  <c r="L74" i="6"/>
  <c r="I74" i="6"/>
  <c r="R73" i="6"/>
  <c r="O73" i="6"/>
  <c r="L73" i="6"/>
  <c r="I73" i="6"/>
  <c r="R72" i="6"/>
  <c r="O72" i="6"/>
  <c r="L72" i="6"/>
  <c r="I72" i="6"/>
  <c r="Q70" i="6"/>
  <c r="P70" i="6"/>
  <c r="N70" i="6"/>
  <c r="M70" i="6"/>
  <c r="K70" i="6"/>
  <c r="J70" i="6"/>
  <c r="H70" i="6"/>
  <c r="G70" i="6"/>
  <c r="I68" i="6"/>
  <c r="R67" i="6"/>
  <c r="O67" i="6"/>
  <c r="L67" i="6"/>
  <c r="I67" i="6"/>
  <c r="R66" i="6"/>
  <c r="O66" i="6"/>
  <c r="L66" i="6"/>
  <c r="I66" i="6"/>
  <c r="R65" i="6"/>
  <c r="O65" i="6"/>
  <c r="L65" i="6"/>
  <c r="I65" i="6"/>
  <c r="R63" i="6"/>
  <c r="O63" i="6"/>
  <c r="L63" i="6"/>
  <c r="I63" i="6"/>
  <c r="H61" i="6"/>
  <c r="I59" i="6"/>
  <c r="G61" i="6"/>
  <c r="I58" i="6"/>
  <c r="J52" i="6"/>
  <c r="M52" i="6"/>
  <c r="N52" i="6"/>
  <c r="P52" i="6"/>
  <c r="Q52" i="6"/>
  <c r="K52" i="6"/>
  <c r="R50" i="6"/>
  <c r="O50" i="6"/>
  <c r="L50" i="6"/>
  <c r="H52" i="6"/>
  <c r="I50" i="6"/>
  <c r="G52" i="6"/>
  <c r="R57" i="6"/>
  <c r="O57" i="6"/>
  <c r="L57" i="6"/>
  <c r="I57" i="6"/>
  <c r="R56" i="6"/>
  <c r="O56" i="6"/>
  <c r="L56" i="6"/>
  <c r="I56" i="6"/>
  <c r="R55" i="6"/>
  <c r="O55" i="6"/>
  <c r="L55" i="6"/>
  <c r="I55" i="6"/>
  <c r="R54" i="6"/>
  <c r="O54" i="6"/>
  <c r="L54" i="6"/>
  <c r="I54" i="6"/>
  <c r="R49" i="6"/>
  <c r="O49" i="6"/>
  <c r="L49" i="6"/>
  <c r="I49" i="6"/>
  <c r="R48" i="6"/>
  <c r="O48" i="6"/>
  <c r="L48" i="6"/>
  <c r="I48" i="6"/>
  <c r="R47" i="6"/>
  <c r="O47" i="6"/>
  <c r="L47" i="6"/>
  <c r="I47" i="6"/>
  <c r="R46" i="6"/>
  <c r="O46" i="6"/>
  <c r="L46" i="6"/>
  <c r="I46" i="6"/>
  <c r="R45" i="6"/>
  <c r="R52" i="6" s="1"/>
  <c r="O45" i="6"/>
  <c r="L45" i="6"/>
  <c r="I45" i="6"/>
  <c r="Q43" i="6"/>
  <c r="P43" i="6"/>
  <c r="N43" i="6"/>
  <c r="M43" i="6"/>
  <c r="K43" i="6"/>
  <c r="J43" i="6"/>
  <c r="H43" i="6"/>
  <c r="G43" i="6"/>
  <c r="R41" i="6"/>
  <c r="O41" i="6"/>
  <c r="L41" i="6"/>
  <c r="I41" i="6"/>
  <c r="R40" i="6"/>
  <c r="O40" i="6"/>
  <c r="L40" i="6"/>
  <c r="I40" i="6"/>
  <c r="R39" i="6"/>
  <c r="O39" i="6"/>
  <c r="L39" i="6"/>
  <c r="I39" i="6"/>
  <c r="R38" i="6"/>
  <c r="O38" i="6"/>
  <c r="L38" i="6"/>
  <c r="I38" i="6"/>
  <c r="R37" i="6"/>
  <c r="R43" i="6" s="1"/>
  <c r="O37" i="6"/>
  <c r="O43" i="6" s="1"/>
  <c r="L37" i="6"/>
  <c r="L43" i="6" s="1"/>
  <c r="I37" i="6"/>
  <c r="I43" i="6" s="1"/>
  <c r="Q35" i="6"/>
  <c r="P35" i="6"/>
  <c r="N35" i="6"/>
  <c r="M35" i="6"/>
  <c r="K35" i="6"/>
  <c r="J35" i="6"/>
  <c r="H35" i="6"/>
  <c r="G35" i="6"/>
  <c r="R33" i="6"/>
  <c r="O33" i="6"/>
  <c r="L33" i="6"/>
  <c r="I33" i="6"/>
  <c r="R32" i="6"/>
  <c r="O32" i="6"/>
  <c r="L32" i="6"/>
  <c r="I32" i="6"/>
  <c r="R31" i="6"/>
  <c r="O31" i="6"/>
  <c r="L31" i="6"/>
  <c r="I31" i="6"/>
  <c r="R30" i="6"/>
  <c r="O30" i="6"/>
  <c r="L30" i="6"/>
  <c r="I30" i="6"/>
  <c r="R29" i="6"/>
  <c r="O29" i="6"/>
  <c r="O35" i="6" s="1"/>
  <c r="L29" i="6"/>
  <c r="L35" i="6" s="1"/>
  <c r="I29" i="6"/>
  <c r="I35" i="6" s="1"/>
  <c r="Q27" i="6"/>
  <c r="P27" i="6"/>
  <c r="N27" i="6"/>
  <c r="M27" i="6"/>
  <c r="K27" i="6"/>
  <c r="J27" i="6"/>
  <c r="H27" i="6"/>
  <c r="G27" i="6"/>
  <c r="R25" i="6"/>
  <c r="O25" i="6"/>
  <c r="L25" i="6"/>
  <c r="I25" i="6"/>
  <c r="R24" i="6"/>
  <c r="R27" i="6" s="1"/>
  <c r="O24" i="6"/>
  <c r="L24" i="6"/>
  <c r="I24" i="6"/>
  <c r="Q22" i="6"/>
  <c r="P22" i="6"/>
  <c r="N22" i="6"/>
  <c r="M22" i="6"/>
  <c r="K22" i="6"/>
  <c r="J22" i="6"/>
  <c r="H22" i="6"/>
  <c r="G22" i="6"/>
  <c r="R20" i="6"/>
  <c r="O20" i="6"/>
  <c r="L20" i="6"/>
  <c r="I20" i="6"/>
  <c r="R19" i="6"/>
  <c r="O19" i="6"/>
  <c r="L19" i="6"/>
  <c r="I19" i="6"/>
  <c r="R18" i="6"/>
  <c r="O18" i="6"/>
  <c r="L18" i="6"/>
  <c r="I18" i="6"/>
  <c r="R17" i="6"/>
  <c r="O17" i="6"/>
  <c r="L17" i="6"/>
  <c r="I17" i="6"/>
  <c r="R16" i="6"/>
  <c r="R22" i="6" s="1"/>
  <c r="O16" i="6"/>
  <c r="O22" i="6" s="1"/>
  <c r="L16" i="6"/>
  <c r="L22" i="6" s="1"/>
  <c r="I16" i="6"/>
  <c r="I22" i="6" s="1"/>
  <c r="Q14" i="6"/>
  <c r="P14" i="6"/>
  <c r="N14" i="6"/>
  <c r="M14" i="6"/>
  <c r="K14" i="6"/>
  <c r="J14" i="6"/>
  <c r="H14" i="6"/>
  <c r="G14" i="6"/>
  <c r="R12" i="6"/>
  <c r="O12" i="6"/>
  <c r="L12" i="6"/>
  <c r="I12" i="6"/>
  <c r="R11" i="6"/>
  <c r="R14" i="6" s="1"/>
  <c r="O11" i="6"/>
  <c r="O14" i="6" s="1"/>
  <c r="L11" i="6"/>
  <c r="L14" i="6" s="1"/>
  <c r="I11" i="6"/>
  <c r="I14" i="6" s="1"/>
  <c r="R3" i="6"/>
  <c r="O3" i="6"/>
  <c r="L3" i="6"/>
  <c r="Q9" i="6"/>
  <c r="P9" i="6"/>
  <c r="R7" i="6"/>
  <c r="R6" i="6"/>
  <c r="R5" i="6"/>
  <c r="R4" i="6"/>
  <c r="N9" i="6"/>
  <c r="M9" i="6"/>
  <c r="O7" i="6"/>
  <c r="O6" i="6"/>
  <c r="O5" i="6"/>
  <c r="O4" i="6"/>
  <c r="K9" i="6"/>
  <c r="J9" i="6"/>
  <c r="L7" i="6"/>
  <c r="L6" i="6"/>
  <c r="L5" i="6"/>
  <c r="L4" i="6"/>
  <c r="H9" i="6"/>
  <c r="I7" i="6"/>
  <c r="G9" i="6"/>
  <c r="I6" i="6"/>
  <c r="I5" i="6"/>
  <c r="I4" i="6"/>
  <c r="I3" i="6"/>
  <c r="F63" i="1"/>
  <c r="I70" i="6" l="1"/>
  <c r="R35" i="6"/>
  <c r="L52" i="6"/>
  <c r="O52" i="6"/>
  <c r="O88" i="6"/>
  <c r="L61" i="6"/>
  <c r="R88" i="6"/>
  <c r="O61" i="6"/>
  <c r="L79" i="6"/>
  <c r="R61" i="6"/>
  <c r="R79" i="6"/>
  <c r="I52" i="6"/>
  <c r="L70" i="6"/>
  <c r="I79" i="6"/>
  <c r="O79" i="6"/>
  <c r="R70" i="6"/>
  <c r="O70" i="6"/>
  <c r="O27" i="6"/>
  <c r="L27" i="6"/>
  <c r="I61" i="6"/>
  <c r="I9" i="6"/>
  <c r="O9" i="6"/>
  <c r="R9" i="6"/>
  <c r="I27" i="6"/>
  <c r="L9" i="6"/>
  <c r="H19" i="3" l="1"/>
  <c r="G61" i="3"/>
  <c r="F61" i="3"/>
  <c r="H60" i="3"/>
  <c r="G58" i="3"/>
  <c r="F58" i="3"/>
  <c r="H57" i="3"/>
  <c r="H56" i="3"/>
  <c r="G54" i="3"/>
  <c r="F54" i="3"/>
  <c r="H53" i="3"/>
  <c r="H52" i="3"/>
  <c r="H51" i="3"/>
  <c r="G49" i="3"/>
  <c r="F49" i="3"/>
  <c r="H48" i="3"/>
  <c r="H47" i="3"/>
  <c r="G45" i="3"/>
  <c r="F45" i="3"/>
  <c r="H44" i="3"/>
  <c r="H43" i="3"/>
  <c r="H42" i="3"/>
  <c r="G40" i="3"/>
  <c r="F40" i="3"/>
  <c r="H39" i="3"/>
  <c r="H38" i="3"/>
  <c r="H37" i="3"/>
  <c r="H36" i="3"/>
  <c r="G34" i="3"/>
  <c r="F34" i="3"/>
  <c r="H33" i="3"/>
  <c r="H32" i="3"/>
  <c r="H31" i="3"/>
  <c r="G29" i="3"/>
  <c r="F29" i="3"/>
  <c r="H28" i="3"/>
  <c r="H27" i="3"/>
  <c r="H26" i="3"/>
  <c r="H25" i="3"/>
  <c r="G23" i="3"/>
  <c r="F23" i="3"/>
  <c r="H22" i="3"/>
  <c r="H21" i="3"/>
  <c r="H20" i="3"/>
  <c r="H18" i="3"/>
  <c r="G11" i="3"/>
  <c r="F11" i="3"/>
  <c r="H10" i="3"/>
  <c r="H9" i="3"/>
  <c r="H8" i="3"/>
  <c r="G16" i="3"/>
  <c r="F16" i="3"/>
  <c r="H15" i="3"/>
  <c r="H14" i="3"/>
  <c r="H13" i="3"/>
  <c r="G6" i="3"/>
  <c r="F6" i="3"/>
  <c r="H3" i="3"/>
  <c r="H4" i="3"/>
  <c r="H5" i="3"/>
  <c r="H2" i="3"/>
  <c r="H49" i="3" l="1"/>
  <c r="H6" i="3"/>
  <c r="H45" i="3"/>
  <c r="H61" i="3"/>
  <c r="H11" i="3"/>
  <c r="H40" i="3"/>
  <c r="H58" i="3"/>
  <c r="H54" i="3"/>
  <c r="H34" i="3"/>
  <c r="H29" i="3"/>
  <c r="H16" i="3"/>
  <c r="H23" i="3"/>
  <c r="I24" i="1"/>
  <c r="H24" i="1"/>
  <c r="J22" i="1"/>
  <c r="J21" i="1"/>
  <c r="I18" i="1"/>
  <c r="H18" i="1"/>
  <c r="J17" i="1"/>
  <c r="J15" i="1"/>
  <c r="J14" i="1"/>
  <c r="K13" i="1" l="1"/>
  <c r="K20" i="1"/>
  <c r="J24" i="1"/>
  <c r="J18" i="1"/>
  <c r="E77" i="1"/>
  <c r="E78" i="1"/>
  <c r="E79" i="1"/>
  <c r="E80" i="1"/>
  <c r="E85" i="1"/>
  <c r="E86" i="1"/>
  <c r="I88" i="1" l="1"/>
  <c r="J84" i="1"/>
  <c r="J85" i="1"/>
  <c r="K85" i="1" s="1"/>
  <c r="H82" i="1"/>
  <c r="H88" i="1" s="1"/>
  <c r="J76" i="1"/>
  <c r="I74" i="1"/>
  <c r="E72" i="1"/>
  <c r="J71" i="1"/>
  <c r="E71" i="1"/>
  <c r="H69" i="1"/>
  <c r="H74" i="1" s="1"/>
  <c r="E67" i="1"/>
  <c r="E66" i="1"/>
  <c r="E65" i="1"/>
  <c r="E64" i="1"/>
  <c r="J63" i="1"/>
  <c r="J82" i="1" l="1"/>
  <c r="J69" i="1"/>
  <c r="J74" i="1" s="1"/>
  <c r="I111" i="1"/>
  <c r="H111" i="1"/>
  <c r="I104" i="1"/>
  <c r="H104" i="1"/>
  <c r="I97" i="1"/>
  <c r="H97" i="1"/>
  <c r="I61" i="1"/>
  <c r="I49" i="1"/>
  <c r="D11" i="1"/>
  <c r="E11" i="1"/>
  <c r="C11" i="1"/>
  <c r="I37" i="1"/>
  <c r="J37" i="1"/>
  <c r="H37" i="1"/>
  <c r="I30" i="1"/>
  <c r="H30" i="1"/>
  <c r="I11" i="1"/>
  <c r="J11" i="1"/>
  <c r="H11" i="1"/>
  <c r="J88" i="1" l="1"/>
  <c r="K76" i="1"/>
  <c r="K63" i="1"/>
  <c r="E57" i="1"/>
  <c r="J108" i="1" l="1"/>
  <c r="J110" i="1"/>
  <c r="J109" i="1"/>
  <c r="J107" i="1"/>
  <c r="J59" i="1"/>
  <c r="J58" i="1"/>
  <c r="H57" i="1"/>
  <c r="E56" i="1"/>
  <c r="E55" i="1"/>
  <c r="E54" i="1"/>
  <c r="J53" i="1"/>
  <c r="E53" i="1"/>
  <c r="E52" i="1"/>
  <c r="J51" i="1"/>
  <c r="E51" i="1"/>
  <c r="J111" i="1" l="1"/>
  <c r="K106" i="1"/>
  <c r="F51" i="1"/>
  <c r="J57" i="1"/>
  <c r="J61" i="1" s="1"/>
  <c r="H61" i="1"/>
  <c r="J100" i="1"/>
  <c r="K34" i="1"/>
  <c r="J47" i="1"/>
  <c r="K51" i="1" l="1"/>
  <c r="J103" i="1"/>
  <c r="J102" i="1"/>
  <c r="H46" i="1"/>
  <c r="H49" i="1" s="1"/>
  <c r="J27" i="1"/>
  <c r="J28" i="1"/>
  <c r="J104" i="1" l="1"/>
  <c r="K99" i="1"/>
  <c r="J30" i="1"/>
  <c r="J94" i="1" l="1"/>
  <c r="K91" i="1" s="1"/>
  <c r="J46" i="1"/>
  <c r="J97" i="1" l="1"/>
  <c r="K26" i="1"/>
  <c r="K3" i="1" l="1"/>
  <c r="E45" i="1" l="1"/>
  <c r="E43" i="1"/>
  <c r="E42" i="1"/>
  <c r="E41" i="1"/>
  <c r="E40" i="1"/>
  <c r="J42" i="1"/>
  <c r="J40" i="1"/>
  <c r="E44" i="1"/>
  <c r="J49" i="1" l="1"/>
  <c r="K40" i="1"/>
</calcChain>
</file>

<file path=xl/sharedStrings.xml><?xml version="1.0" encoding="utf-8"?>
<sst xmlns="http://schemas.openxmlformats.org/spreadsheetml/2006/main" count="493" uniqueCount="249">
  <si>
    <t>ΕΩΣ 31/12/2016</t>
  </si>
  <si>
    <t>ΑΠΌ 01/01/2017</t>
  </si>
  <si>
    <t>ΑΝΑΛΟΓΙΑ ΑΣΦΑΛΙΣΜΕΝΟΥ</t>
  </si>
  <si>
    <t>ΑΝΑΛΟΓΙΑ ΕΡΓΟΔΟΤΗ</t>
  </si>
  <si>
    <t>ΣΥΝΟΛΙΚΟ ΠΟΣΟΣΤΟ ΑΣΦΑΛΙΣΤΡΟΥ</t>
  </si>
  <si>
    <t>ΔΙΚΗΓΟΡΟΙ ΜΕ ΕΜΜΙΣΘΗ ΕΝΤΟΛΗ - ΚΛΑΔΟΣ ΣΥΝΤΑΞΗΣ</t>
  </si>
  <si>
    <t>ΔΙΚΗΓΟΡΟΙ ΜΕ ΕΜΜΙΣΘΗ ΕΝΤΟΛΗ - ΕΠΙΚΟΥΡΙΚΗ</t>
  </si>
  <si>
    <t>ΜΕΛΗ Δ.Σ. - ΚΛΑΔΟΣ ΣΥΝΤΑΞΗΣ</t>
  </si>
  <si>
    <t>ΜΕΛΗ Δ.Σ. - ΥΓΕΙΟΝΟΜΙΚΗ ΠΕΡΙΘΑΛΨΗ</t>
  </si>
  <si>
    <t>ΜΕΛΗ Δ.Σ. - ΕΠΙΚΟΥΡΙΚΗ</t>
  </si>
  <si>
    <t>ΟΓΑ ΒΑΡΕΑ - ΚΛΑΔΟΣ ΣΥΝΤΑΞΗΣ</t>
  </si>
  <si>
    <t>ΟΓΑ ΒΑΡΕΑ - ΥΓΕΙΟΝΟΜΙΚΗ ΠΕΡΙΘΑΛΨΗ</t>
  </si>
  <si>
    <t>ΟΓΑ ΒΑΡΕΑ - ΣΥΝΕΙΣΠΡΑΤΤΟΜΕΝΑ</t>
  </si>
  <si>
    <t>ΟΓΑ ΒΑΡΕΑ - ΕΠΙΚΟΥΡΙΚΗ</t>
  </si>
  <si>
    <t>ΟΓΑ ΜΙΚΤΑ - ΚΛΑΔΟΣ ΣΥΝΤΑΞΗΣ</t>
  </si>
  <si>
    <t>ΟΓΑ ΜΙΚΤΑ - ΥΓΕΙΟΝΟΜΙΚΗ ΠΕΡΙΘΑΛΨΗ</t>
  </si>
  <si>
    <t>ΟΓΑ ΜΙΚΤΑ - ΣΥΝΕΙΣΠΡΑΤΤΟΜΕΝΑ</t>
  </si>
  <si>
    <t>ΤΣΜΕΔΕ ΜΙΣΘΩΤΩΝ &gt;5ΕΤΙΑΣ - ΚΥΡΙΑ ΑΣΦΑΛΙΣΗ (ΑΣΦ ΠΡΙΝ ΤΟ '93)</t>
  </si>
  <si>
    <t>ΤΣΜΕΔΕ ΜΙΣΘΩΤΩΝ &gt;5ΕΤΙΑΣ - ΕΠΙΚΟΥΡΙΚΗ ΑΣΦΑΛΙΣΗ (ΑΣΦ ΠΡΙΝ ΤΟ '93)</t>
  </si>
  <si>
    <t>ΤΣΜΕΔΕ ΜΙΣΘΩΤΩΝ &gt;5ΕΤΙΑΣ - ΥΓΕΙΑΣ (ΑΣΦ ΠΡΙΝ ΤΟ '93)</t>
  </si>
  <si>
    <t>ΤΣΜΕΔΕ ΜΙΣΘΩΤΩΝ &gt;5ΕΤΙΑΣ - ΚΥΡΙΑ ΑΣΦΑΛΙΣΗ (ΑΣΦ ΜΕΤΑ ΤΟ '93)</t>
  </si>
  <si>
    <t>ΤΣΜΕΔΕ ΜΙΣΘΩΤΩΝ &gt;5ΕΤΙΑΣ - ΕΠΙΚΟΥΡΙΚΗ ΑΣΦΑΛΙΣΗ (ΑΣΦ ΜΕΤΑ ΤΟ '93)</t>
  </si>
  <si>
    <t>ΤΣΜΕΔΕ ΜΙΣΘΩΤΩΝ &gt;5ΕΤΙΑΣ - ΥΓΕΙΑΣ (ΑΣΦ ΜΕΤΑ ΤΟ '93)</t>
  </si>
  <si>
    <t>ΤΣΑΥ - ΣΤΕΓΗ ΥΓΕΙΟΝΟΜΙΚΩΝ (ΑΣΦ ΠΡΙΝ ΤΟ '93)</t>
  </si>
  <si>
    <t>ΤΣΑΥ &gt;5ΕΤΙΑΣ- ΚΛΑΔΟΣ ΣΥΝΤΑΞΗΣ (ΑΣΦ ΠΡΙΝ ΤΟ '93)</t>
  </si>
  <si>
    <t>ΤΣΑΥ  - ΚΛΑΔΟΣ ΑΣΘΕΝΕΙΑΣ  (ΑΣΦ ΠΡΙΝ ΤΟ '93)</t>
  </si>
  <si>
    <t>ΤΣΑΥ ΜΙΣΘΩΤΟΙ  - ΚΛΑΔΟΣ ΑΣΘΕΝΕΙΑΣ (ΑΣΦ ΠΡΙΝ ΤΟ '93)</t>
  </si>
  <si>
    <t>ΤΣΑΥ &gt;5ΕΤΙΑΣ- ΚΛΑΔΟΣ ΣΥΝΤΑΞΗΣ (ΑΣΦ ΜΕΤΑ ΤΟ '93)</t>
  </si>
  <si>
    <t>ΤΣΑΥ  - ΚΛΑΔΟΣ ΑΣΘΕΝΕΙΑΣ  (ΑΣΦ ΜΕΤΑ ΤΟ '93)</t>
  </si>
  <si>
    <t>ΤΣΑΥ - ΣΤΕΓΗ ΥΓΕΙΟΝΟΜΙΚΩΝ (ΑΣΦ ΜΕΤΑ ΤΟ '93)</t>
  </si>
  <si>
    <t>ΙΚΑ ΜΙΚΤΑ ΤΕΑΜ - ΣΥΝΤΑΞΕΩΣ</t>
  </si>
  <si>
    <t>ΙΚΑ ΜΙΚΤΑ ΤΕΑΜ - ΠΑΡΟΧΩΝ ΑΣΘΕΝΕΙΑΣ ΣΕ ΕΙΔΟΣ (ΕΟΠΥΥ)</t>
  </si>
  <si>
    <t>ΙΚΑ ΜΙΚΤΑ ΤΕΑΜ - ΠΑΡΟΧΩΝ ΑΣΘΕΝΕΙΑΣ ΣΕ ΧΡΗΜΑ</t>
  </si>
  <si>
    <t>ΙΚΑ ΜΙΚΤΑ ΤΕΑΜ - ΕΤΕΑΕΠ</t>
  </si>
  <si>
    <t>ΙΚΑ ΜΙΚΤΑ ΤΕΑΜ - ΟΕΚ</t>
  </si>
  <si>
    <t>ΙΚΑ ΜΙΚΤΑ ΤΕΑΜ - ΟΕΕ</t>
  </si>
  <si>
    <t>ΙΚΑ ΜΙΚΤΑ ΤΕΑΜ</t>
  </si>
  <si>
    <t>ΤΣΜΕΔΕ</t>
  </si>
  <si>
    <t>ΟΓΑ ΒΑΡΕΑ</t>
  </si>
  <si>
    <t>ΟΓΑ ΜΙΚΤΑ</t>
  </si>
  <si>
    <t>ΣΥΝΟΛΟ ΚΠΠ</t>
  </si>
  <si>
    <t>ΙΚΑ ΜΙΚΤΑ ΤΕΑΜ - ΣΥΝΕΙΣΠΡΑΤΤΟΜΕΝΑ</t>
  </si>
  <si>
    <t>ΤΣΑΥ -  ΙΚΑ (ΚΠΚ=129) που εμπεριείχε Επικουρική + ΣΥΝΕΙΣΠΡΑΤΤΟΜΕΝΑ κλπ</t>
  </si>
  <si>
    <t>ΔΙΚΗΓΟΡΟΙ ΜΕ ΕΜΜΙΣΘΗ ΕΝΤΟΛΗ - ΥΓΕΙΟΝΟΜΙΚΗ (ΠΑΡΟΧΕΣ ΣΕ ΕΙΔΟΣ)</t>
  </si>
  <si>
    <t>ΔΙΚΗΓΟΡΟΙ ΜΕ ΕΜΜΙΣΘΗ ΕΝΤΟΛΗ - ΥΓΕΙΟΝΟΜΙΚΗ (ΠΑΡΟΧΕΣ ΣΕ ΧΡΗΜΑ)</t>
  </si>
  <si>
    <t>ΟΓΑ ΜΙΚΤΑ - ΟΕΚ</t>
  </si>
  <si>
    <t>ΟΓΑ ΜΙΚΤΑ - ΟΕΕ</t>
  </si>
  <si>
    <t>ΟΓΑ ΒΑΡΕΑ - ΟΕΚ</t>
  </si>
  <si>
    <t>ΟΓΑ ΒΑΡΕΑ - ΟΕΕ</t>
  </si>
  <si>
    <t>ΔΙΚΗΓΟΡΟΙ ΜΕ ΕΜΜΙΣΘΗ ΕΝΤΟΛΗ - ΕΦΑΠΑΞ  (άρθρο 35 για τους &gt;93)</t>
  </si>
  <si>
    <t>ΤΣΑΥ ΕΠΙΚΟΥΡΙΚΗ ΑΣΦΑΛΙΣΗ ????</t>
  </si>
  <si>
    <t>ΤΣΜΕΔΕ ΜΙΣΘΩΤΩΝ ΕΦΑΠΑΞ</t>
  </si>
  <si>
    <t>ΤΣΜΕΔΕ ΜΙΣΘΩΤΩΝ - ΑΣΘΕΝΙΑ ΣΕ ΙΚΑ (ΚΠΚ = 131)  =&gt; ΣΥΝΕΙΣΠΡΑΤΤΟΜΕΝΑ κλπ ???</t>
  </si>
  <si>
    <t>ΚΩΔΙΚΟΣ ΠΚ</t>
  </si>
  <si>
    <t>ΤΣΜΕΔΕ ΜΙΣΘΩΤΩΝ - ΜΕ ΕΠΑΓΓΕΛΜΑΤΙΚΟ ΚΙΝΔΥΝΟ</t>
  </si>
  <si>
    <t>????</t>
  </si>
  <si>
    <t>ΚΩΔΙΚΟΣ ΕΙΔΙΚΟΤΗΤΑΣ</t>
  </si>
  <si>
    <t>ΚΑΔ</t>
  </si>
  <si>
    <t>ΤΣΜΕΔΕ ΜΕ ΕΠΑΓΓΕΛΜΑΤΙΚΟ ΚΙΝΔΥΝΟ</t>
  </si>
  <si>
    <t>ΟΓΑ ΜΙΚΤΑ ΜΕΤΑΚΛΗΤΟΙ ΠΟΛΙΤΕΣ ΤΡΙΤΩΝ ΧΩΡΩΝ</t>
  </si>
  <si>
    <t>ΟΓΑ ΜΕΤΑΚΛΗΤΟΙ ΤΡ. ΧΩΡΩΝ - ΚΛΑΔΟΣ ΣΥΝΤΑΞΗΣ</t>
  </si>
  <si>
    <t>ΟΓΑ ΜΕΤΑΚΛΗΤΟΙ ΤΡ. ΧΩΡΩΝ- ΥΓΕΙΟΝΟΜΙΚΗ ΠΕΡΙΘΑΛΨΗ</t>
  </si>
  <si>
    <t>ΟΓΑ ΜΕΤΑΚΛΗΤΟΙ ΤΡ. ΧΩΡΩΝ- ΣΥΝΕΙΣΠΡΑΤΤΟΜΕΝΑ</t>
  </si>
  <si>
    <t>ΟΓΑ ΜΕΤΑΚΛΗΤΟΙ ΤΡ. ΧΩΡΩΝ- ΟΕΚ</t>
  </si>
  <si>
    <t>ΟΓΑ ΜΕΤΑΚΛΗΤΟΙ ΤΡ. ΧΩΡΩΝ- ΟΕΕ</t>
  </si>
  <si>
    <t>ΕΙΔΙΚΟΣ ΛΟΓΑΡΙΑΣΜΟΣ ΚΑΤΑΣΚΗΝΩΣΕΩΝ ΟΑΕΔ</t>
  </si>
  <si>
    <t>20€ / ετησίως</t>
  </si>
  <si>
    <t>ΤΣΜΕΔΕ ΜΙΣΘΩΤΩΝ - ΑΣΘΕΝΙΑ ΣΕ ΙΚΑ (ΚΠΚ = 132)  =&gt; ΣΥΝΕΙΣΠΡΑΤΤΟΜΕΝΑ κλπ ???</t>
  </si>
  <si>
    <t>ΜΕΛΗ ΔΣ ΜΕ ΕΞΑΡΤΗΜΕΝΗ ΕΡΓΑΣΙΑ</t>
  </si>
  <si>
    <t>ΣΥΝΟΛΟ ΙΚΑ ΜΙΚΤΑ ΤΕΑΜ</t>
  </si>
  <si>
    <t>ΣΥΝΟΛΟ ΔΙΚΗΓΟΡΩΝ</t>
  </si>
  <si>
    <t>ΣΥΝΟΛΟ ΜΕΛΩΝ Δ.Σ.</t>
  </si>
  <si>
    <t>ΣΥΝΟΛΟ ΤΣΜΕΔΕ</t>
  </si>
  <si>
    <t>ΣΥΝΟΛΟ ΤΣΜΕΔΕ ΜΕ ΕΚ</t>
  </si>
  <si>
    <t>ΣΥΝΟΛΟ ΤΣΑΥ</t>
  </si>
  <si>
    <t>ΣΥΝΟΛΟ ΟΓΑ ΒΑΡΕΑ</t>
  </si>
  <si>
    <t>ΣΥΝΟΛΟ ΟΓΑ ΜΙΚΤΑ</t>
  </si>
  <si>
    <t>ΣΥΝΟΛΟ ΟΓΑ ΜΕΤΑΚΛΗΤΟΙ ΤΡ. ΧΩΡΩΝ</t>
  </si>
  <si>
    <t>ΤΣΑΥ ΜΙΣΘΩΤΩΝ ΕΦΑΠΑΞ</t>
  </si>
  <si>
    <t>ΤΣΑΥ ΜΙΣΘΩΤΩΝ- ΜΕ ΕΠΑΓΓΕΛΜΑΤΙΚΟ ΚΙΝΔΥΝΟ</t>
  </si>
  <si>
    <t>ΣΕ ΑΝΑΜΟΝΗ ΕΓΚΥΚΛΊΟΥ</t>
  </si>
  <si>
    <t>Περιγραφή</t>
  </si>
  <si>
    <t>Ειδικότητα</t>
  </si>
  <si>
    <t>ΚΠΚ</t>
  </si>
  <si>
    <t>0800</t>
  </si>
  <si>
    <t>000800</t>
  </si>
  <si>
    <t>080</t>
  </si>
  <si>
    <t>000801</t>
  </si>
  <si>
    <t>081</t>
  </si>
  <si>
    <t>000802</t>
  </si>
  <si>
    <t>082</t>
  </si>
  <si>
    <t>000803</t>
  </si>
  <si>
    <t>083</t>
  </si>
  <si>
    <t>000500</t>
  </si>
  <si>
    <t>Μισθωτοί - συντάκτες και διοικητικοί υπάλληλοι Τηλεοπτικών και Ραδιοφωνικών σταθμών, Ημερήσιων Εφημερίδων Αθηνών - Θεσσαλονίκης με κυκλοφορία κάτω των 3000 φύλλων, Εβδομαδιαίων Εφημερίδων Αθηνών - Θεσσαλονίκης - οι οποίοι μέχρι την έναρξη του ν.4387/2016 υπάγονταν στην ασφάλιση της Α΄ Δ/νσης του τ. Ε.Τ.Α.Α. - Ε.Τ.Α.Π. - Μ.Μ.Ε. (τ. Τ.Σ.Π.Ε.Α.Θ.), ΠΑΛΑΙΟΙ / ΝΕΟΙ ΑΣΦΑΛΙΣΜΕΝΟΙ - Χωρίς Ασφάλιση στον Ε.Δ.Ο.Ε.Α.Π.". ΚΛΑΔΟΣ ΑΝΕΡΓΙΑΣ : 2%</t>
  </si>
  <si>
    <t>000501</t>
  </si>
  <si>
    <t>Μισθωτοί - συντάκτες και διοικητικοί υπάλληλοι Τηλεοπτικών και Ραδιοφωνικών σταθμών, Ημερήσιων Εφημερίδων Αθηνών - Θεσσαλονίκης με κυκλοφορία κάτω των 3000 φύλλων, Εβδομαδιαίων Εφημερίδων Αθηνών - Θεσσαλονίκης - οι οποίοι μέχρι την έναρξη του ν.4387/2016 υπάγονταν στην ασφάλιση της Α΄ Δ/νσης του τ. Ε.Τ.Α.Α. - Ε.Τ.Α.Π. - Μ.Μ.Ε. (τ. Τ.Σ.Π.Ε.Α.Θ.) ΠΑΛΑΙΟΙ / ΝΕΟΙ ΑΣΦΑΛΙΣΜΕΝΟΙ - Με Ασφάλιση στον Ε.Δ.Ο.Ε.Α.Π.". ΚΛΑΔΟΣ ΑΝΕΡΓΙΑΣ : 2%</t>
  </si>
  <si>
    <t>000502</t>
  </si>
  <si>
    <t>Μισθωτοί - συντάκτες και διοικητικοί υπάλληλοι Ημερήσιων Εφημερίδων Αθηνών - Θεσσαλονίκης με κυκλοφορία άνω των 3000 φύλλων - οι οποίοι μέχρι την έναρξη του ν.4387/2016 υπάγονταν στην ασφάλιση της Α΄ Δ/νσης του τ. Ε.Τ.Α.Α. - Ε.Τ.Α.Π.- Μ.Μ.Ε. (τ. Τ.Σ.Π.Ε.Α.Θ.) ΠΑΛΑΙΟΙ / ΝΕΟΙ ΑΣΦΑΛΙΣΜΕΝΟΙ - Χωρίς Ασφάλιση στον Ε.Δ.Ο.Ε.Α.Π.". ΚΛΑΔΟΣ ΑΝΕΡΓΙΑΣ : 0%</t>
  </si>
  <si>
    <t>000503</t>
  </si>
  <si>
    <t>Μισθωτοί - συντάκτες και διοικητικοί υπάλληλοι Ημερήσιων Εφημερίδων Αθηνών - Θεσσαλονίκης με κυκλοφορία άνω των 3000 φύλλων - οι οποίοι μέχρι την έναρξη του ν.4387/2016 υπάγονταν στην ασφάλιση της Α΄ Δ/νσης του τ. Ε.Τ.Α.Α. - Ε.Τ.Α.Π.- Μ.Μ.Ε. (τ. Τ.Σ.Π.Ε.Α.Θ.) ΠΑΛΑΙΟΙ / ΝΕΟΙ ΑΣΦΑΛΙΣΜΕΝΟΙ - Με Ασφάλιση στον Ε.Δ.Ο.Ε.Α.Π.". ΚΛΑΔΟΣ ΑΝΕΡΓΙΑΣ : 0%</t>
  </si>
  <si>
    <t>000504</t>
  </si>
  <si>
    <t>Μισθωτοί - συντάκτες ημερησίων εφημερίδων Επαρχιών μέλη της Ένωσης Ιδιοκτητών Ημερησίων Επαρχιακών Εφημερίδων - 75% έκπτωση στην εισφορά εργοδότη κλάδου ανεργίας (ν.3518/2006 παρ.7 άρθρο 39) - οι οποίοι μέχρι την έναρξη του ν.4387/2016 υπάγονταν στην ασφάλιση της Α΄ Δ/νσης του τ. Ε.Τ.Α.Α. - Ε.Τ.Α.Π.-Μ.Μ.Ε. (τ. Τ.Σ.Π.Ε.Α.Θ.) ΠΑΛΑΙΟΙ / ΝΕΟΙ ΑΣΦΑΛΙΣΜΕΝΟΙ". ΚΛΑΔΟΣ ΑΝΕΡΓΙΑΣ : 0,50%.</t>
  </si>
  <si>
    <t>000505</t>
  </si>
  <si>
    <t>Μισθωτοί - συντάκτες ημερησίων εφημερίδων Επαρχιών μη μέλη της Ένωσης Ιδιοκτητών Ημερησίων Επαρχιακών Εφημερίδων - 50% έκπτωση στην εισφορά εργοδότη κλάδου ανεργίας (ν.3518/2006 παρ.7 άρθρο 39) - μέλη της ΣΗΠΕ - οι οποίοι μέχρι την έναρξη του ν.4387/2016 υπάγονταν στην ασφάλιση της Α΄ Δ/νσης του τ. Ε.Τ.Α.Α. - Ε.Τ.Α.Π.- Μ.Μ.Ε. (τ. Τ.Σ.Π.Ε.Α.Θ.) - ΠΑΛΑΙΟΙ / ΝΕΟΙ ΑΣΦΑΛΙΣΜΕΝΟΙ". ΚΛΑΔΟΣ ΑΝΕΡΓΙΑΣ : 1%.</t>
  </si>
  <si>
    <t>000506</t>
  </si>
  <si>
    <t>Μισθωτοί - συντάκτες και διοικητικοί υπάλληλοι Εντύπων και Περιοδικών Πανελλαδικά και Ανταποκριτές ξένου τύπου - Φωτοειδησεογράφοι ή Φωτορεπόρτερ - απασχολούμενοι με σχέση εξαρτημένης εργασίας σε πρακτορεία - οι οποίοι μέχρι την έναρξη του ν.4387/2016 υπάγονταν στην ασφάλιση της Β΄ Δ/νσης του τ. Ε.Τ.Α.Α. - Ε.Τ.Α.Π. - Μ.Μ.Ε. (τ. Τ.Α.Ι.Σ.Υ.Τ.) ΠΑΛΑΙΟΙ / ΝΕΟΙ ΑΣΦΑΛΙΣΜΕΝΟΙ</t>
  </si>
  <si>
    <t>000507</t>
  </si>
  <si>
    <t>Μισθωτοί - Τεχνικοί Τύπου Αθηνών - Θεσσαλονίκης - οι οποίοι μέχρι την έναρξη του ν.4387/2016 υπάγονταν στην ασφάλιση της Γ΄ Δ/νσης του τ. Ε.Τ.Α.Α. - Ε.Τ.Α.Π. - Μ.Μ.Ε. (τ. Τ.Α.Τ.Τ.Α. - Θ.) ΠΑΛΑΙΟΙ / ΝΕΟΙ ΑΣΦΑΛΙΣΜΕΝΟΙ</t>
  </si>
  <si>
    <t>000508</t>
  </si>
  <si>
    <t>Μισθωτοί - απασχολούμενοι σε Πρακτορεία Εφημερίδων, Διανομής Τύπου και για λογαριασμό φυσικών ή νομικών προσώπων με κύρια δραστηριότητα την Διακίνηση Διανομή και Πώληση Εντύπων - οι οποίοι μέχρι την έναρξη του ν.4387/2016 υπάγονταν στην ασφάλιση της Δ΄ Δ/νσης του τ. Ε.Τ.Α.Α. - Ε.Τ.Α.Π. - Μ.Μ.Ε. (τ. Τ.Α.Τ.Τ.Α. - Θ.) και του Περιφερειακού Τμήματος Θεσσαλονίκης (τ. Τ.Σ.Ε.Υ.Π. - Θ.) ΠΑΛΑΙΟΙ / ΝΕΟΙ ΑΣΦΑΛΙΣΜΕΝΟΙ</t>
  </si>
  <si>
    <t>ΕΓΚΥΚΛΙΟΣ ΑΡ.4 της 2/2/2017</t>
  </si>
  <si>
    <t>ΕΓΚΥΚΛΙΟΣ ΑΡ.6 της 14/2/2017</t>
  </si>
  <si>
    <t>ΠΟΣΟΣΤΑ ΕΩΣ 31/12/2016</t>
  </si>
  <si>
    <t>ΠΟΣΟΣΤΑ 01/01/2017 - 31/12/2017</t>
  </si>
  <si>
    <t>ΠΟΣΟΣΤΑ 01/01/2018 - 31/12/2018</t>
  </si>
  <si>
    <t>ΠΟΣΟΣΤΑ 01/01/2019 - 31/12/2019</t>
  </si>
  <si>
    <t>ΠΟΣΟΣΤΑ 01/01/2020 - 31/12/2020</t>
  </si>
  <si>
    <t>Α/Α</t>
  </si>
  <si>
    <t>ΠΕΡΙΓΡΑΦΗ</t>
  </si>
  <si>
    <t>ΕΡΓΑΖΟΜΕΝΟΥ</t>
  </si>
  <si>
    <t>ΕΡΓΟΔΟΤΗ</t>
  </si>
  <si>
    <t>ΣΥΝΟΛΟ</t>
  </si>
  <si>
    <t>0015</t>
  </si>
  <si>
    <t>ΠΡΟΣΩΠΙΚΟ ΟΤΕ ΘΥΓΑΤΡΙΚΩΝ &amp; ΛΟΙΠΩΝ ΕΤΑΙΡΕΙΩΝ, ΠΡΟΣΩΠΙΚΟ ΤΑΠΟΤΕ ΠΑΛΑΙΟΙ &amp; ΑΣΦΑΛ/ΝΤΑΙ ΣΤΟ ΤΑΠ-ΟΤΕ ΜΕΧΡΙ 31/7/08 (ΙΣΧΥΣ ΑΠΟ 1/8/08)</t>
  </si>
  <si>
    <t>0016</t>
  </si>
  <si>
    <t>ΠΡΟΣΩΠΙΚΟ ΟΣΕ ΕΛΤΑ ΠΑΛΑΙΟΙ &amp; ΑΣΦΑΛ/ΝΤΑΙ ΣΤΟ ΤΑΠ-ΟΤΕ ΜΕΧΡΙ 31/7/08 (ΙΣΧΥΣ ΑΠΟ 1/8/08)</t>
  </si>
  <si>
    <t>0022</t>
  </si>
  <si>
    <t>ΤΑΚΤΙΚΟΙ ΥΠΑΛΛΗΛΟΙ, ΠΡΟΕΡΧΟΜΕΝΟΙ ΑΠΟ ΤΟ τ.ΤΑΠΟΤΕ, ΠΟΥ ΕΙΝΑΙ "ΠΑΛΑΙΟΙ" ΑΣΦΑΛΙΣΜΕΝΟΙ ΚΑΙ ΕΠΕΛΕΞΑΝ ΤΗ ΔΙΑΤΗΡΗΣΗ ΤΟΥ ΠΡΟΗΓΟΥΜΕΝΟΥ ΤΗΣ ΜΕΤΑΦΟΡΑΣ Ή ΤΗΣ ΜΕΤΑΤΑΞΗΣ ΤΟΥΣ ΚΑΘΕΣΤΩΤΟΣ ΑΣΦΑΛΙΣΗΣ (ΠΡΟΣΩΡΙΝΟΣ "Κ" ΜΕ ΙΣΧΥ ΑΠΟ 1.8.2008 ΜΕΧΡΙ 31.12.2012)</t>
  </si>
  <si>
    <t>0017</t>
  </si>
  <si>
    <t>ΠΡΟΣΩΠΙΚΟ ΗΣΑΠ ΠΑΛΑΙΟΙ &amp; ΑΣΦΑΛ/ΝΤΑΙ ΣΤΟ ΤΣΠ-ΗΣΑΠ ΜΕΧΡΙ 31/7/08 (ΙΣΧΥΣ ΑΠΟ 1/8/08)</t>
  </si>
  <si>
    <t>0018</t>
  </si>
  <si>
    <t>ΠΡΟΣΩΠΙΚΟ «Η ΕΘΝΙΚΗ» &amp; ΑΣΦΑΛ/ΝΤΑΙ ΣΤΟ ΤΑΠΑΕ-Ε ΜΕΧΡΙ 31/7/08 (ΙΣΧΥΣ ΑΠΟ 1/8/08)</t>
  </si>
  <si>
    <t>0020</t>
  </si>
  <si>
    <t>ΑΣΦ/ΝΟΙ ΤΗΣ ΕΘΝΙΚΗΣ ΤΡΑΠΕΖΑΣ ΕΛΛΑΔΟΣ ΠΑΛΑΙΟΙ ΠΟΥ ΑΣΦΑΛ/ΝΤΑΙ ΣΤΟ ΤΣΠ-ΕΤΕ ΜΕΧΡΙ 31/7/08 (ΙΣΧΥΣ ΑΠΟ 1/8/08)</t>
  </si>
  <si>
    <t>0021</t>
  </si>
  <si>
    <t>ΠΡΟΣΩΠΙΚΟ ΕΤΒΑ ΠΑΛΑΙΟΙ ΠΟΥ ΑΣΦΑΛ/ΝΤΑΙ ΣΤΟ ΤΑΠ-ΕΤΒΑ ΜΕΧΡΙ 31/7/08 (ΙΣΧΥΣ ΑΠΟ 1/8/08)</t>
  </si>
  <si>
    <t>0013</t>
  </si>
  <si>
    <t>ΑΦΟΡΑ ΤΑ ΠΡΟΣΩΠΑ ΤΟΥ «Κ» 011 ΠΡΟΣΩΡΙΝΟΣ ΚΩΔΙΚΟΣ ΜΕ ΙΣΧΥ ΑΠΟ 1.8.2015 ΜΕΧΡΙ 31.7.2018</t>
  </si>
  <si>
    <t>1013</t>
  </si>
  <si>
    <t>ΑΦΟΡΑ ΤΑ ΠΡΟΣΩΠΑ ΤΟΥ "Κ" 1011 (ΠΡΟΣΩΡΙΝΟΣ "Κ" ΜΕ ΙΣΧΥ ΑΠΟ 1.8.2015 ΜΕΧΡΙ 31.7.2018)</t>
  </si>
  <si>
    <t>407</t>
  </si>
  <si>
    <t>ΠΡΟΣΩΠΙΚΟ ΕΔΑΦΟΥΣ (ΔΙΟΙΚΗΤΙΚΟ,ΤΕΧΝΙΚΟ,ΛΟΙΠΟ) ΟΑ &amp; ΑΕΡΟΠΛΟΪΑΣ, ΠΡΟΣΩΠΚΟ OLYMPIC CATERING ΠΟΥ ΔΕΝ ΥΠΑΓΕΤΑΙ ΣΤΟ ΕΤΕΑΜ (ΠΑΛΑΙΟΙ ΑΣΦ)</t>
  </si>
  <si>
    <t>416</t>
  </si>
  <si>
    <t>ΠΡΟΣΩΠΙΚΟ ΑΕΡΟΠΟΡΙΚΩΝ ΕΠΙΧΕΙΡΗΣΕΩΝ ΕΚΤΟΣ Ο.Α. &amp; ΑΕΡΟΠΛΟϊΑΣ (ΤΕΧΝΙΚΟ ΠΡΟΣΩΠΙΚΟ ΕΔΑΦΟΥΣ) ΠΑΛΑΙΟΙ ΑΣΦ/ΝΟΙ</t>
  </si>
  <si>
    <t>1401</t>
  </si>
  <si>
    <t>ΙΠΤΑΜΕΝΟ ΠΡΟΣΩΠΙΚΟ ΟΑ &amp; ΑΕΡΟΠΛΟΪΑΣ ΕΚΤΟΣ ΤΩΝ ΙΠΤΑΜΕΝΩΝ ΣΥΝΟΔΩΝ &amp; ΦΡΟΝΤΙΣΤΩΝ ΠΟΥ ΑΝΗΚΕΙ ΠΛΕΟΝ ΣΤΙΣ ΟΛΥΜΠΙΑΚΕΣ ΑΕΡΟΓΡΑΜΜΕΣ</t>
  </si>
  <si>
    <t>1404</t>
  </si>
  <si>
    <t>ΙΠΤΑΜΕΝΟΙ ΣΥΝΟΔΟΙ &amp; ΦΡΟΝΤΙΣΤΕΣ Ο.Α. &amp; ΑΕΡΟΠΛΟΪΑΣ ΠΟΥ ΑΝΗΚΟΥΝ ΠΛΕΟΝ ΣΤΙΣ ΟΛΥΜΠΙΑΚΕΣ ΑΕΡΟΓΡΑΜΜΕΣ</t>
  </si>
  <si>
    <t>1407</t>
  </si>
  <si>
    <t>ΠΡΟΣΩΠΙΚΟ ΕΔΑΦΟΥΣ (ΔΙΟΙΚΗΤΙΚΟ,ΤΕΧΝΙΚΟ,ΛΟΙΠΟ) ΟΑ &amp; ΑΕΡΟΠΛΟΪΑΣ ΜΕΤΑ ΤΗ ΣΥΓΧΩΝΕΥΣΗ ΤΟΥ ΤΕΑΠΑΕ ΣΤΟ ΕΤΕΑΜ</t>
  </si>
  <si>
    <t>1408</t>
  </si>
  <si>
    <t>ΠΡΟΣΩΠΙΚΟ ΕΔΑΦΟΥΣ (ΔΙΟΙΚΗΤΙΚΟ, ΤΕΧΝΙΚΟ, ΛΟΙΠΟ) Ο.Α. &amp; ΑΕΡΟΠΛΟΪΑΣ ΜΕΤΑ ΤΗ ΣΥΓΧΩΝΕΥΣΗ ΤΟΥ ΤΕΑΠΑΕ ΣΤΟ ΕΤΕΑΜ</t>
  </si>
  <si>
    <t>1413</t>
  </si>
  <si>
    <t>ΙΠΤΑΜΕΝΟ ΠΡΟΣΩΠΙΚΟ ΑΕΡΟΠΟΡΙΚΩΝ ΕΠΙΧΕΙΡΗΣΕΩΝ ΕΚΤΟΣ ΑΠΟ ΑΥΤΟ ΤΗΣ ΟΑ &amp; ΑΕΡΟΠΛΟΪΑΣ ΠΟΥ ΑΝΗΚΕΙ ΠΛΕΟΝ ΣΤΙΣ ΟΛ. ΑΕΡΟΓΡΑΜΜΕΣ</t>
  </si>
  <si>
    <t>1416</t>
  </si>
  <si>
    <t>ΤΕΧΝΙΚΟ ΠΡΟΣΩΠΙΚΟ ΕΔΑΦΟΥΣ ΑΕΡΟΠΟΡΙΚΩΝ ΕΠΙΧΕΙΡΗΣΕΩΝ ΕΚΤΟΣ ΟΑ &amp; ΑΕΡΟΠΛΟΙΑΣ</t>
  </si>
  <si>
    <t>1417</t>
  </si>
  <si>
    <t>1422</t>
  </si>
  <si>
    <t>ΠΡΟΣΩΠΙΚΟ ΕΔΑΦΟΥΣ ΑΕΡΟΠΟΡΙΚΩΝ ΕΠΙΧΕΙΡΗΣΕΩΝ ΕΚΤΟΣ ΟΑ &amp; ΑΕΡΟΠΛΟΙΑΣ</t>
  </si>
  <si>
    <t>1423</t>
  </si>
  <si>
    <t>4408</t>
  </si>
  <si>
    <t>Ασφ/νοι μισθωτοί της τ.Ολυμπιακής Αεροπορίας &amp; Αεροπλοϊας (άρθ 6-10,ν1759/1988) Επικουρική Ασφ/ση Ηλεκ/χνιτων ΠΑΛΑΙΟΙ από 1.6.08</t>
  </si>
  <si>
    <t>474</t>
  </si>
  <si>
    <t>Τεχνολόγοι χημικοί μηχανικοί - ΝΕΟΙ ΑΣΦΑΛΙΣΜΕΝΟΙ</t>
  </si>
  <si>
    <t>1474</t>
  </si>
  <si>
    <t>ΙΠΤ/ΝΟ ΠΡΟΣΩΠ ΟΑ &amp; ΑΕΡΟΠΛ ΠΟΥ ΑΝΗΚΕΙ ΣΤΙΣ ΟΛΥΜΠ ΑΕΡΟΓΡ, ΠΡΟΣΩΠ ΕΔΑΦ ΟΑ &amp; ΑΕΡΟΠΛ,ΠΡΟΣΩΠ ΑΕΡ/ΚΩΝ ΕΠΙΧ &amp; ΤΩΝ ΟΛΥΜΠ ΑΕΡΟΓΡ(ΝΕΟΙ ΑΣΦ)</t>
  </si>
  <si>
    <t>1475</t>
  </si>
  <si>
    <t>446</t>
  </si>
  <si>
    <t>ΗΘΟΠΟΙΟΙ ΜΕΛΟΔΡΑΜΑΤΙΚΟΥ ΘΕΑΤΡΟΥ ΜΟΥΣΙΚΟΙ ΠΝΕΥΣΤΩΝ ΟΡΓΑΝΩΝ ΧΟΡΕΥΤΕΣ - ΧΟΡΕΥΤΡΙΕΣ</t>
  </si>
  <si>
    <t>447</t>
  </si>
  <si>
    <t>448</t>
  </si>
  <si>
    <t>449</t>
  </si>
  <si>
    <t>480</t>
  </si>
  <si>
    <t>(ΝΕΟΙ ΑΣΦΑΛ) ΠΤΥΧΙΟΥΧΟΙ ΧΕΙΡΙΣΤΕΣ ΑΕΡ/ΦΩΝ ΑΠΑΣΧΟΛΟΥΜΕΝΟΙ ΣΕ ΟΠΟΙΟΝΔΗΠΟΤΕ ΕΡΓΟΔΟΤΗ ΠΟΥ ΥΠΑΓΟΝΤΑΙ ΣΤΟ ΕΤΕΑΜ, ΙΠΤΑΜΕΝΟ ΠΡΟΣΩΠΙΚ ΥΠΑ</t>
  </si>
  <si>
    <t>Μουσικοί πνευστών οργάνων ( ΝΕΟΙ ) - ΝΕΟΙ ΑΣΦΑΛΙΣΜΕΝΟΙ</t>
  </si>
  <si>
    <t>461</t>
  </si>
  <si>
    <t>ΗΘΟΠΟΙΟΙ ΘΕΑΤΡΟΥ ΠΡΟΖΑΣ &amp; ΜΟΥΣΙΚΟΥ ΘΕΑΤΡΟΥ, ΥΠΟΒΟΛΕΙΣ, ΜΟΥΣΙΚΟΙ ΕΓΧΟΡΔΩΝ &amp; ΚΡΟΥΣΤΩΝ ΟΡΓΑΝΩΝ, ΤΕΧΝΙΚΟΙ ΘΕΑΤΡΟΥ, ΠΡΟΣΩΠΙΚΟ ΣΚΗΝΗΣ</t>
  </si>
  <si>
    <t>462</t>
  </si>
  <si>
    <t>463</t>
  </si>
  <si>
    <t>ΕΜΜΙΣΘΟΙ ΔΙΚΗΓΟΡΟΙ ΑΘΗΝΩΝ ΝΕΟΙ ΑΣΦΑΛΙΣΜΕΝΟΙ</t>
  </si>
  <si>
    <t>ΕΜΜΙΣΘΟΙ ΔΙΚΗΓΟΡΟΙ ΑΘΗΝΩΝ ΠΑΛΑΙΟΙ ΑΣΦΑΛΙΣΜΕΝΟΙ</t>
  </si>
  <si>
    <t>ΕΜΜΙΣΘΟΙ ΔΙΚΗΓΟΡΟΙ ΘΕΣΣΑΛΟΝΙΚΗΣ, ΠΕΙΡΑΙΑ &amp; ΕΠΑΡΧΙΑΣ ΠΑΛΑΙΟΙ &amp; ΝΕΟΙ ΑΣΦΑΛΙΣΜΕΝΟΙ</t>
  </si>
  <si>
    <t>ΑΣΦ</t>
  </si>
  <si>
    <t>ΕΡΓΔ</t>
  </si>
  <si>
    <t>ΣΕ ΑΝΑΜΟΝΗ ΕΓΚΥΚΛΙΟΥ</t>
  </si>
  <si>
    <t>ΠΡΟΝΟΙΑ ΔΙΚΗΓΟΡΩΝ</t>
  </si>
  <si>
    <t>ΠΡΟΝΟΙΑ ΔΙΚΗΓΟΡΩΝ ΑΘΗΝΩΝ</t>
  </si>
  <si>
    <t>Ασφαλισμένοι σύμφωνα με την παρ. 9 του αρ. 39 του Ν. 4387/16, για τους κλάδους Σύνταξης, Ασθένειας (είδος και χρήμα) και επικουρικό</t>
  </si>
  <si>
    <t>Κλάδος Σύνταξης</t>
  </si>
  <si>
    <t>Ασθένεια σε είδος</t>
  </si>
  <si>
    <t>Ασθένεια σε χρήμα</t>
  </si>
  <si>
    <t>Επικουρική Ασφάλιση</t>
  </si>
  <si>
    <t>Πρόνοια</t>
  </si>
  <si>
    <t>Ασφαλισμένοι σύμφωνα με την παρ. 9 του αρ. 39 του Ν. 4387/16, για τους κλάδους Σύνταξης, Ασθένειας σε χρήμα και επικουρικό - με εξαίρεση ασθενείας σε είδος λόγω παράλληλης ασφάλισης σε φορέα ασθένειας εκτός ΕΟΠΥΥ</t>
  </si>
  <si>
    <t>000820</t>
  </si>
  <si>
    <t>Ασφαλισμένοι σύμφωνα με την παρ. 9 του αρ. 39 του Ν. 4387/16, για τους κλάδους Σύνταξης και επικουρικού - με εξαίρεση ασθενείας σε είδος και χρήμα λόγω παράλληλης ασφάλισης σε φορέα ασθένειας εκτός ΕΟΠΥΥ</t>
  </si>
  <si>
    <t>000821</t>
  </si>
  <si>
    <t>Ασφαλισμένοι σύμφωνα με την παρ. 9 του αρ. 39 του Ν. 4387/16, για τους κλάδους Σύνταξης, Ασθένειας (είδος και χρήμα) και επικουρικό και πρόνοια</t>
  </si>
  <si>
    <t>000813</t>
  </si>
  <si>
    <t>Ασφαλισμένοι σύμφωνα με την παρ. 9 του αρ. 39 του Ν. 4387/16, για τους κλάδους Σύνταξης, Ασθένειας σε χρήμα, επικουρικό και πρόνοια - με εξαίρεση ασθενείας σε είδος λόγω παράλληλης ασφάλισης σε φορέα ασθένειας εκτός ΕΟΠΥΥ</t>
  </si>
  <si>
    <t>0811</t>
  </si>
  <si>
    <t>000814</t>
  </si>
  <si>
    <t>Ασφαλισμένοι σύμφωνα με την παρ. 9 του αρ. 39 του Ν. 4387/16, για τους κλάδους Σύνταξης, επικουρικού και πρόνοιας - με εξαίρεση ασθενείας σε είδος και χρήμα λόγω παράλληλης ασφάλισης σε φορέα ασθένειας εκτός ΕΟΠΥΥ</t>
  </si>
  <si>
    <t>0812</t>
  </si>
  <si>
    <t>Ασφαλισμένοι σύμφωνα με την παρ. 9 του αρ. 39 του Ν. 4387/16, για τους κλάδους Σύνταξης, Ασθένειας (είδος και χρήμα) και πρόνοια</t>
  </si>
  <si>
    <t>Ασφαλισμένοι σύμφωνα με την παρ. 9 του αρ. 39 του Ν. 4387/16, για τους κλάδους Σύνταξης, Ασθένειας σε χρήμα και πρόνοια - με εξαίρεση ασθενείας σε είδος λόγω παράλληλης ασφάλισης σε φορέα ασθένειας εκτός ΕΟΠΥΥ</t>
  </si>
  <si>
    <t>Ασφαλισμένοι σύμφωνα με την παρ. 9 του αρ. 39 του Ν. 4387/16, για τους κλάδους Σύνταξης και πρόνοια - με εξαίρεση ασθενείας σε είδος και χρήμα λόγω παράλληλης ασφάλισης σε φορέα ασθένειας εκτός ΕΟΠΥΥ</t>
  </si>
  <si>
    <t>000815</t>
  </si>
  <si>
    <t>000816</t>
  </si>
  <si>
    <t>0821</t>
  </si>
  <si>
    <t>0822</t>
  </si>
  <si>
    <t>Ασφαλισμένοι σύμφωνα με την παρ. 9 του αρ. 39 του Ν. 4387/16, για τους κλάδους Σύνταξης, Ασθένειας (είδος και χρήμα)</t>
  </si>
  <si>
    <t>000817</t>
  </si>
  <si>
    <t>Ασφαλισμένοι σύμφωνα με την παρ. 9 του αρ. 39 του Ν. 4387/16, για τους κλάδους Σύνταξης, Ασθένειας σε χρήμα - με εξαίρεση ασθενείας σε είδος λόγω παράλληλης ασφάλισης σε φορέα ασθένειας εκτός ΕΟΠΥΥ</t>
  </si>
  <si>
    <t>0831</t>
  </si>
  <si>
    <t>0832</t>
  </si>
  <si>
    <t>000818</t>
  </si>
  <si>
    <t>Ασφαλισμένοι σύμφωνα με την παρ. 9 του αρ. 39 του Ν. 4387/16, για τους κλάδους Σύνταξης - με εξαίρεση ασθενείας σε είδος και χρήμα λόγω παράλληλης ασφάλισης σε φορέα ασθένειας εκτός ΕΟΠΥΥ</t>
  </si>
  <si>
    <t>0801</t>
  </si>
  <si>
    <t>0802</t>
  </si>
  <si>
    <t>Εγκύκλιος 17</t>
  </si>
  <si>
    <t>ΕΤΑΑ - ΤΣΑΥ ΙΑΤΡΟΙ, ΟΔΟΝΤΙΑΤΡΟΙ, ΚΤΗΝΙΑΤΡΟΙ &amp; ΦΑΡΜΑΚΟΠΟΙΟΙ</t>
  </si>
  <si>
    <t>ΕΤΑΑ - ΤΣΑΥ ΙΑΤΡΟΙ, ΟΔΟΝΤΙΑΤΡΟΙ, ΚΤΗΝΙΑΤΡΟΙ &amp; ΦΑΡΜΑΚΟΠΟΙΟΙ ΜΕ ΕΠΑΓΓΕΛΜΑΤΙΚΟ ΚΙΝΔΥΝΟ</t>
  </si>
  <si>
    <t>ΕΓΚΥΚΛΙΟΣ ΑΡ. 18 της 28/03/2017</t>
  </si>
  <si>
    <t>090</t>
  </si>
  <si>
    <t>Συνεισπρατόμμενα (ΟΑΕΔ, ΛΑΕΚ, ΟΕΚ, ΟΕΕ κλπ)</t>
  </si>
  <si>
    <t>091</t>
  </si>
  <si>
    <t>092</t>
  </si>
  <si>
    <t>093</t>
  </si>
  <si>
    <t>094</t>
  </si>
  <si>
    <t>095</t>
  </si>
  <si>
    <t>096</t>
  </si>
  <si>
    <t>ΕΤΕΑΕΠ Τομέας Πρόνοιας Ιδιοκτητών &amp; Υπαλλήλων Τύπου</t>
  </si>
  <si>
    <t>076</t>
  </si>
  <si>
    <t>000510</t>
  </si>
  <si>
    <t>074</t>
  </si>
  <si>
    <t>Συντάκτες και Διοικητικοί υπάλληλοι Εντύπων και Περιοδικών Πανελλαδικά Ανταποκριτές ξένου τύπου – Φωτοειδησεογράφοι απασχολούμενοι με σχέση εξαρτημένης εργασίας σε πρακτορεία οι οποίοι μέχρι την έναρξη του ν.4387/2016 υπάγονταν στην ασφάλιση της Β΄ Δ/νσης του τ. Ε.Τ.Α.Α. - Ε.Τ.Α.Π. - Μ.Μ.Ε. (τ. Τ.Α.Ι.Σ.Υ.Τ.)  ΝΕΟΙ ΑΣΦΑΛΙΣΜΕΝΟΙ</t>
  </si>
  <si>
    <t>097</t>
  </si>
  <si>
    <t>Βαρέα κλάδου Σύνταξης</t>
  </si>
  <si>
    <t>098</t>
  </si>
  <si>
    <t>077</t>
  </si>
  <si>
    <t>000511</t>
  </si>
  <si>
    <t>075</t>
  </si>
  <si>
    <t>Μισθωτοί απασχολούμενοι σε Πρακτορεία Εφημερίδων, Διανομής Τύπου και για λογαριασμό φυσικών ή νομικών προσώπων με κύρια δραστηριότητα την Διακίνηση Διανομή και Πώληση Εντύπων οι οποίοι μέχρι την έναρξη του ν.4387/2016 υπάγονταν στην ασφάλιση της Δ΄ Δ/νσης του τ. Ε.Τ.Α.Π. Μ.Μ.Ε. (τ. Τ.Α.Τ.Τ.Α.Θ.) και του Περιφερειακού Τμήματος Θεσσαλονίκης (τ. Τ.Σ.Ε.Υ.Π.Θ.) - ΝΕΟΙ ΑΣΦΑΛΙΣΜΕΝΟΙ</t>
  </si>
  <si>
    <t>ΕΓΚΥΚΛΙΟΣ ΑΡ. 19 της 28/03/2017</t>
  </si>
  <si>
    <t>Ειδικός Λογαριασμός Κατασκηνώσεων ΟΑΕΔ</t>
  </si>
  <si>
    <t>20€ ετησίως</t>
  </si>
  <si>
    <t>Τ.Α.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</si>
</sst>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€&quot;;[Red]\-#,##0.00\ &quot;€&quot;"/>
    <numFmt numFmtId="164" formatCode="#,##0.00\ &quot;€&quot;"/>
    <numFmt numFmtId="165" formatCode="0.000%"/>
  </numFmts>
  <fonts count="18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theme="4" tint="-0.499984740745262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i/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color theme="4" tint="-0.499984740745262"/>
      <name val="Calibri"/>
      <family val="2"/>
      <charset val="161"/>
      <scheme val="minor"/>
    </font>
    <font>
      <i/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i/>
      <sz val="11"/>
      <name val="Calibri"/>
      <family val="2"/>
      <charset val="161"/>
      <scheme val="minor"/>
    </font>
    <font>
      <i/>
      <sz val="11"/>
      <color rgb="FFFF0000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8"/>
      <color rgb="FF000000"/>
      <name val="Verdana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94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10" fontId="2" fillId="2" borderId="1" xfId="0" applyNumberFormat="1" applyFont="1" applyFill="1" applyBorder="1" applyAlignment="1">
      <alignment horizontal="center"/>
    </xf>
    <xf numFmtId="0" fontId="1" fillId="5" borderId="0" xfId="0" applyFont="1" applyFill="1"/>
    <xf numFmtId="0" fontId="1" fillId="3" borderId="1" xfId="0" applyFont="1" applyFill="1" applyBorder="1"/>
    <xf numFmtId="0" fontId="1" fillId="4" borderId="1" xfId="0" applyFont="1" applyFill="1" applyBorder="1" applyAlignment="1">
      <alignment horizontal="center" vertical="center" textRotation="90"/>
    </xf>
    <xf numFmtId="0" fontId="2" fillId="4" borderId="1" xfId="0" applyFont="1" applyFill="1" applyBorder="1" applyAlignment="1">
      <alignment horizontal="center" vertical="center" textRotation="90"/>
    </xf>
    <xf numFmtId="0" fontId="4" fillId="4" borderId="1" xfId="0" applyFont="1" applyFill="1" applyBorder="1" applyAlignment="1">
      <alignment horizontal="center" vertical="center" textRotation="90"/>
    </xf>
    <xf numFmtId="10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5" borderId="6" xfId="0" applyFont="1" applyFill="1" applyBorder="1"/>
    <xf numFmtId="0" fontId="1" fillId="5" borderId="0" xfId="0" applyFont="1" applyFill="1" applyBorder="1"/>
    <xf numFmtId="10" fontId="1" fillId="5" borderId="0" xfId="0" applyNumberFormat="1" applyFont="1" applyFill="1" applyBorder="1" applyAlignment="1">
      <alignment horizontal="center"/>
    </xf>
    <xf numFmtId="10" fontId="2" fillId="5" borderId="0" xfId="0" applyNumberFormat="1" applyFont="1" applyFill="1" applyBorder="1" applyAlignment="1">
      <alignment horizontal="center"/>
    </xf>
    <xf numFmtId="10" fontId="4" fillId="5" borderId="0" xfId="0" applyNumberFormat="1" applyFont="1" applyFill="1" applyBorder="1" applyAlignment="1">
      <alignment horizontal="center"/>
    </xf>
    <xf numFmtId="10" fontId="1" fillId="5" borderId="6" xfId="0" applyNumberFormat="1" applyFont="1" applyFill="1" applyBorder="1" applyAlignment="1">
      <alignment horizontal="center"/>
    </xf>
    <xf numFmtId="10" fontId="2" fillId="5" borderId="6" xfId="0" applyNumberFormat="1" applyFont="1" applyFill="1" applyBorder="1" applyAlignment="1">
      <alignment horizontal="center"/>
    </xf>
    <xf numFmtId="10" fontId="4" fillId="5" borderId="6" xfId="0" applyNumberFormat="1" applyFont="1" applyFill="1" applyBorder="1" applyAlignment="1">
      <alignment horizontal="center"/>
    </xf>
    <xf numFmtId="0" fontId="0" fillId="5" borderId="6" xfId="0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7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/>
    </xf>
    <xf numFmtId="10" fontId="4" fillId="5" borderId="0" xfId="0" applyNumberFormat="1" applyFont="1" applyFill="1" applyBorder="1" applyAlignment="1">
      <alignment horizontal="center" vertical="center"/>
    </xf>
    <xf numFmtId="10" fontId="1" fillId="5" borderId="0" xfId="0" applyNumberFormat="1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 textRotation="90"/>
    </xf>
    <xf numFmtId="0" fontId="6" fillId="0" borderId="5" xfId="0" applyFont="1" applyBorder="1" applyAlignment="1">
      <alignment horizontal="center" vertical="center" textRotation="90"/>
    </xf>
    <xf numFmtId="0" fontId="5" fillId="5" borderId="5" xfId="0" applyFont="1" applyFill="1" applyBorder="1" applyAlignment="1">
      <alignment horizontal="center" vertical="center" textRotation="90"/>
    </xf>
    <xf numFmtId="0" fontId="5" fillId="0" borderId="0" xfId="0" applyFont="1" applyAlignment="1">
      <alignment horizontal="center" vertical="center" textRotation="90"/>
    </xf>
    <xf numFmtId="0" fontId="2" fillId="2" borderId="5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164" fontId="3" fillId="5" borderId="1" xfId="0" applyNumberFormat="1" applyFont="1" applyFill="1" applyBorder="1" applyAlignment="1">
      <alignment horizontal="center"/>
    </xf>
    <xf numFmtId="164" fontId="9" fillId="5" borderId="1" xfId="0" applyNumberFormat="1" applyFont="1" applyFill="1" applyBorder="1" applyAlignment="1">
      <alignment horizontal="center" vertical="center"/>
    </xf>
    <xf numFmtId="10" fontId="1" fillId="3" borderId="1" xfId="0" applyNumberFormat="1" applyFont="1" applyFill="1" applyBorder="1" applyAlignment="1">
      <alignment horizontal="center"/>
    </xf>
    <xf numFmtId="10" fontId="2" fillId="2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1" xfId="0" applyFont="1" applyFill="1" applyBorder="1"/>
    <xf numFmtId="0" fontId="4" fillId="5" borderId="0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/>
    <xf numFmtId="8" fontId="4" fillId="3" borderId="1" xfId="0" applyNumberFormat="1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 textRotation="90"/>
    </xf>
    <xf numFmtId="10" fontId="1" fillId="5" borderId="2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10" fontId="1" fillId="3" borderId="1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5" borderId="4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vertical="center" textRotation="90"/>
    </xf>
    <xf numFmtId="10" fontId="4" fillId="2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/>
    </xf>
    <xf numFmtId="10" fontId="4" fillId="5" borderId="4" xfId="0" applyNumberFormat="1" applyFont="1" applyFill="1" applyBorder="1" applyAlignment="1">
      <alignment horizontal="center" vertical="center"/>
    </xf>
    <xf numFmtId="10" fontId="4" fillId="5" borderId="1" xfId="0" applyNumberFormat="1" applyFont="1" applyFill="1" applyBorder="1" applyAlignment="1">
      <alignment horizontal="center"/>
    </xf>
    <xf numFmtId="0" fontId="0" fillId="6" borderId="1" xfId="0" applyFill="1" applyBorder="1" applyAlignment="1"/>
    <xf numFmtId="0" fontId="4" fillId="5" borderId="1" xfId="0" applyFont="1" applyFill="1" applyBorder="1" applyAlignment="1">
      <alignment horizontal="center"/>
    </xf>
    <xf numFmtId="10" fontId="1" fillId="3" borderId="1" xfId="0" applyNumberFormat="1" applyFont="1" applyFill="1" applyBorder="1" applyAlignment="1">
      <alignment horizontal="center" vertical="center"/>
    </xf>
    <xf numFmtId="8" fontId="1" fillId="3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90"/>
    </xf>
    <xf numFmtId="0" fontId="1" fillId="2" borderId="12" xfId="0" applyFont="1" applyFill="1" applyBorder="1"/>
    <xf numFmtId="10" fontId="0" fillId="2" borderId="1" xfId="0" applyNumberFormat="1" applyFont="1" applyFill="1" applyBorder="1" applyAlignment="1">
      <alignment horizontal="center"/>
    </xf>
    <xf numFmtId="10" fontId="11" fillId="2" borderId="1" xfId="0" applyNumberFormat="1" applyFont="1" applyFill="1" applyBorder="1" applyAlignment="1">
      <alignment horizontal="center"/>
    </xf>
    <xf numFmtId="10" fontId="12" fillId="2" borderId="1" xfId="0" applyNumberFormat="1" applyFont="1" applyFill="1" applyBorder="1" applyAlignment="1">
      <alignment horizontal="center"/>
    </xf>
    <xf numFmtId="10" fontId="0" fillId="2" borderId="3" xfId="0" applyNumberFormat="1" applyFont="1" applyFill="1" applyBorder="1" applyAlignment="1">
      <alignment horizontal="center"/>
    </xf>
    <xf numFmtId="10" fontId="11" fillId="2" borderId="3" xfId="0" applyNumberFormat="1" applyFont="1" applyFill="1" applyBorder="1" applyAlignment="1">
      <alignment horizontal="center"/>
    </xf>
    <xf numFmtId="10" fontId="12" fillId="2" borderId="3" xfId="0" applyNumberFormat="1" applyFont="1" applyFill="1" applyBorder="1" applyAlignment="1">
      <alignment horizontal="center"/>
    </xf>
    <xf numFmtId="10" fontId="0" fillId="3" borderId="4" xfId="0" applyNumberFormat="1" applyFont="1" applyFill="1" applyBorder="1" applyAlignment="1">
      <alignment horizontal="center"/>
    </xf>
    <xf numFmtId="10" fontId="11" fillId="3" borderId="4" xfId="0" applyNumberFormat="1" applyFont="1" applyFill="1" applyBorder="1" applyAlignment="1">
      <alignment horizontal="center"/>
    </xf>
    <xf numFmtId="10" fontId="12" fillId="3" borderId="4" xfId="0" applyNumberFormat="1" applyFont="1" applyFill="1" applyBorder="1" applyAlignment="1">
      <alignment horizontal="center"/>
    </xf>
    <xf numFmtId="10" fontId="0" fillId="3" borderId="1" xfId="0" applyNumberFormat="1" applyFont="1" applyFill="1" applyBorder="1" applyAlignment="1">
      <alignment horizontal="center"/>
    </xf>
    <xf numFmtId="10" fontId="11" fillId="3" borderId="1" xfId="0" applyNumberFormat="1" applyFont="1" applyFill="1" applyBorder="1" applyAlignment="1">
      <alignment horizontal="center"/>
    </xf>
    <xf numFmtId="10" fontId="12" fillId="3" borderId="1" xfId="0" applyNumberFormat="1" applyFont="1" applyFill="1" applyBorder="1" applyAlignment="1">
      <alignment horizontal="center"/>
    </xf>
    <xf numFmtId="10" fontId="0" fillId="2" borderId="1" xfId="0" applyNumberFormat="1" applyFont="1" applyFill="1" applyBorder="1" applyAlignment="1">
      <alignment horizontal="center"/>
    </xf>
    <xf numFmtId="10" fontId="13" fillId="2" borderId="1" xfId="0" applyNumberFormat="1" applyFont="1" applyFill="1" applyBorder="1" applyAlignment="1">
      <alignment horizontal="center"/>
    </xf>
    <xf numFmtId="10" fontId="12" fillId="2" borderId="1" xfId="0" applyNumberFormat="1" applyFont="1" applyFill="1" applyBorder="1" applyAlignment="1">
      <alignment horizontal="center" vertical="center"/>
    </xf>
    <xf numFmtId="10" fontId="0" fillId="2" borderId="1" xfId="0" applyNumberFormat="1" applyFont="1" applyFill="1" applyBorder="1" applyAlignment="1">
      <alignment horizontal="center" vertical="center"/>
    </xf>
    <xf numFmtId="10" fontId="11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0" fillId="2" borderId="3" xfId="0" applyFont="1" applyFill="1" applyBorder="1"/>
    <xf numFmtId="0" fontId="0" fillId="3" borderId="4" xfId="0" applyFont="1" applyFill="1" applyBorder="1"/>
    <xf numFmtId="0" fontId="0" fillId="3" borderId="1" xfId="0" applyFont="1" applyFill="1" applyBorder="1"/>
    <xf numFmtId="0" fontId="0" fillId="2" borderId="4" xfId="0" applyFont="1" applyFill="1" applyBorder="1"/>
    <xf numFmtId="0" fontId="13" fillId="2" borderId="1" xfId="0" applyFont="1" applyFill="1" applyBorder="1"/>
    <xf numFmtId="0" fontId="5" fillId="5" borderId="13" xfId="0" applyFont="1" applyFill="1" applyBorder="1" applyAlignment="1">
      <alignment horizontal="center" vertical="center" textRotation="90" wrapText="1"/>
    </xf>
    <xf numFmtId="8" fontId="0" fillId="3" borderId="1" xfId="0" applyNumberFormat="1" applyFont="1" applyFill="1" applyBorder="1" applyAlignment="1">
      <alignment horizontal="center"/>
    </xf>
    <xf numFmtId="10" fontId="11" fillId="3" borderId="5" xfId="0" applyNumberFormat="1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9" fontId="0" fillId="3" borderId="1" xfId="0" applyNumberFormat="1" applyFont="1" applyFill="1" applyBorder="1" applyAlignment="1">
      <alignment horizontal="center"/>
    </xf>
    <xf numFmtId="0" fontId="13" fillId="3" borderId="1" xfId="0" applyFont="1" applyFill="1" applyBorder="1"/>
    <xf numFmtId="10" fontId="0" fillId="3" borderId="1" xfId="0" applyNumberFormat="1" applyFont="1" applyFill="1" applyBorder="1" applyAlignment="1">
      <alignment horizontal="center" vertical="center"/>
    </xf>
    <xf numFmtId="10" fontId="11" fillId="3" borderId="5" xfId="0" applyNumberFormat="1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/>
    </xf>
    <xf numFmtId="8" fontId="12" fillId="3" borderId="1" xfId="0" applyNumberFormat="1" applyFont="1" applyFill="1" applyBorder="1" applyAlignment="1">
      <alignment horizontal="center"/>
    </xf>
    <xf numFmtId="10" fontId="11" fillId="3" borderId="1" xfId="0" applyNumberFormat="1" applyFont="1" applyFill="1" applyBorder="1" applyAlignment="1">
      <alignment horizontal="center" vertical="center"/>
    </xf>
    <xf numFmtId="10" fontId="13" fillId="3" borderId="1" xfId="0" applyNumberFormat="1" applyFont="1" applyFill="1" applyBorder="1" applyAlignment="1">
      <alignment horizontal="center"/>
    </xf>
    <xf numFmtId="10" fontId="14" fillId="3" borderId="1" xfId="0" applyNumberFormat="1" applyFont="1" applyFill="1" applyBorder="1" applyAlignment="1">
      <alignment horizontal="center"/>
    </xf>
    <xf numFmtId="10" fontId="12" fillId="3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textRotation="90"/>
    </xf>
    <xf numFmtId="0" fontId="5" fillId="0" borderId="0" xfId="0" applyFont="1" applyBorder="1" applyAlignment="1">
      <alignment horizontal="center" vertical="center" textRotation="90" wrapText="1"/>
    </xf>
    <xf numFmtId="0" fontId="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10" fontId="10" fillId="2" borderId="1" xfId="0" applyNumberFormat="1" applyFont="1" applyFill="1" applyBorder="1" applyAlignment="1">
      <alignment horizontal="center"/>
    </xf>
    <xf numFmtId="10" fontId="15" fillId="2" borderId="1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 vertical="center" textRotation="90"/>
    </xf>
    <xf numFmtId="0" fontId="4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0" xfId="0" applyFont="1" applyBorder="1"/>
    <xf numFmtId="0" fontId="7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5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Alignment="1"/>
    <xf numFmtId="0" fontId="1" fillId="3" borderId="6" xfId="0" applyFont="1" applyFill="1" applyBorder="1"/>
    <xf numFmtId="10" fontId="2" fillId="3" borderId="1" xfId="0" applyNumberFormat="1" applyFont="1" applyFill="1" applyBorder="1" applyAlignment="1">
      <alignment horizontal="center"/>
    </xf>
    <xf numFmtId="10" fontId="4" fillId="3" borderId="1" xfId="0" applyNumberFormat="1" applyFont="1" applyFill="1" applyBorder="1" applyAlignment="1">
      <alignment horizontal="center"/>
    </xf>
    <xf numFmtId="10" fontId="2" fillId="3" borderId="1" xfId="0" applyNumberFormat="1" applyFont="1" applyFill="1" applyBorder="1" applyAlignment="1">
      <alignment horizontal="center" vertical="center"/>
    </xf>
    <xf numFmtId="10" fontId="1" fillId="3" borderId="0" xfId="0" applyNumberFormat="1" applyFont="1" applyFill="1" applyBorder="1" applyAlignment="1">
      <alignment horizontal="center" vertical="center"/>
    </xf>
    <xf numFmtId="10" fontId="14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8" fontId="0" fillId="2" borderId="1" xfId="0" applyNumberFormat="1" applyFont="1" applyFill="1" applyBorder="1" applyAlignment="1">
      <alignment horizontal="center"/>
    </xf>
    <xf numFmtId="10" fontId="11" fillId="2" borderId="5" xfId="0" applyNumberFormat="1" applyFont="1" applyFill="1" applyBorder="1" applyAlignment="1">
      <alignment horizontal="center"/>
    </xf>
    <xf numFmtId="9" fontId="0" fillId="2" borderId="1" xfId="0" applyNumberFormat="1" applyFont="1" applyFill="1" applyBorder="1" applyAlignment="1">
      <alignment horizontal="center"/>
    </xf>
    <xf numFmtId="10" fontId="11" fillId="2" borderId="5" xfId="0" applyNumberFormat="1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/>
    </xf>
    <xf numFmtId="8" fontId="12" fillId="2" borderId="1" xfId="0" applyNumberFormat="1" applyFont="1" applyFill="1" applyBorder="1" applyAlignment="1">
      <alignment horizontal="center"/>
    </xf>
    <xf numFmtId="8" fontId="1" fillId="2" borderId="1" xfId="0" applyNumberFormat="1" applyFont="1" applyFill="1" applyBorder="1" applyAlignment="1">
      <alignment horizontal="center"/>
    </xf>
    <xf numFmtId="8" fontId="4" fillId="2" borderId="1" xfId="0" applyNumberFormat="1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10" fontId="0" fillId="2" borderId="1" xfId="0" applyNumberFormat="1" applyFont="1" applyFill="1" applyBorder="1" applyAlignment="1">
      <alignment horizontal="center"/>
    </xf>
    <xf numFmtId="0" fontId="3" fillId="0" borderId="0" xfId="0" applyFont="1"/>
    <xf numFmtId="0" fontId="6" fillId="5" borderId="0" xfId="0" applyFont="1" applyFill="1" applyBorder="1" applyAlignment="1">
      <alignment horizontal="center" vertical="center" textRotation="90"/>
    </xf>
    <xf numFmtId="0" fontId="1" fillId="5" borderId="0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164" fontId="3" fillId="5" borderId="0" xfId="0" applyNumberFormat="1" applyFont="1" applyFill="1" applyBorder="1" applyAlignment="1">
      <alignment horizontal="center"/>
    </xf>
    <xf numFmtId="10" fontId="4" fillId="2" borderId="3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/>
    </xf>
    <xf numFmtId="0" fontId="0" fillId="0" borderId="1" xfId="0" applyFill="1" applyBorder="1"/>
    <xf numFmtId="49" fontId="0" fillId="0" borderId="1" xfId="0" applyNumberFormat="1" applyFill="1" applyBorder="1"/>
    <xf numFmtId="0" fontId="17" fillId="0" borderId="1" xfId="0" applyFont="1" applyFill="1" applyBorder="1" applyAlignment="1">
      <alignment vertical="center" wrapText="1"/>
    </xf>
    <xf numFmtId="165" fontId="0" fillId="0" borderId="1" xfId="0" applyNumberFormat="1" applyFill="1" applyBorder="1"/>
    <xf numFmtId="10" fontId="0" fillId="0" borderId="1" xfId="0" applyNumberFormat="1" applyFill="1" applyBorder="1"/>
    <xf numFmtId="0" fontId="0" fillId="0" borderId="0" xfId="0" applyFill="1"/>
    <xf numFmtId="0" fontId="0" fillId="3" borderId="1" xfId="0" applyFill="1" applyBorder="1"/>
    <xf numFmtId="49" fontId="0" fillId="3" borderId="1" xfId="0" applyNumberFormat="1" applyFill="1" applyBorder="1"/>
    <xf numFmtId="0" fontId="17" fillId="3" borderId="1" xfId="0" applyFont="1" applyFill="1" applyBorder="1" applyAlignment="1">
      <alignment vertical="center" wrapText="1"/>
    </xf>
    <xf numFmtId="165" fontId="0" fillId="3" borderId="1" xfId="0" applyNumberFormat="1" applyFill="1" applyBorder="1"/>
    <xf numFmtId="10" fontId="0" fillId="3" borderId="1" xfId="0" applyNumberFormat="1" applyFill="1" applyBorder="1"/>
    <xf numFmtId="0" fontId="16" fillId="0" borderId="1" xfId="0" applyFont="1" applyFill="1" applyBorder="1"/>
    <xf numFmtId="49" fontId="16" fillId="0" borderId="1" xfId="0" applyNumberFormat="1" applyFont="1" applyFill="1" applyBorder="1"/>
    <xf numFmtId="10" fontId="16" fillId="0" borderId="1" xfId="0" applyNumberFormat="1" applyFont="1" applyFill="1" applyBorder="1"/>
    <xf numFmtId="49" fontId="0" fillId="0" borderId="0" xfId="0" applyNumberFormat="1" applyFill="1"/>
    <xf numFmtId="0" fontId="4" fillId="5" borderId="1" xfId="0" applyFont="1" applyFill="1" applyBorder="1" applyAlignment="1">
      <alignment horizontal="center"/>
    </xf>
    <xf numFmtId="10" fontId="0" fillId="3" borderId="1" xfId="0" applyNumberFormat="1" applyFont="1" applyFill="1" applyBorder="1" applyAlignment="1">
      <alignment horizontal="center"/>
    </xf>
    <xf numFmtId="10" fontId="11" fillId="3" borderId="4" xfId="0" applyNumberFormat="1" applyFont="1" applyFill="1" applyBorder="1" applyAlignment="1">
      <alignment horizontal="center"/>
    </xf>
    <xf numFmtId="10" fontId="12" fillId="3" borderId="4" xfId="0" applyNumberFormat="1" applyFont="1" applyFill="1" applyBorder="1" applyAlignment="1">
      <alignment horizontal="center"/>
    </xf>
    <xf numFmtId="10" fontId="11" fillId="2" borderId="4" xfId="0" applyNumberFormat="1" applyFont="1" applyFill="1" applyBorder="1" applyAlignment="1">
      <alignment horizontal="center"/>
    </xf>
    <xf numFmtId="10" fontId="11" fillId="2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0" fontId="12" fillId="2" borderId="1" xfId="0" applyNumberFormat="1" applyFont="1" applyFill="1" applyBorder="1" applyAlignment="1">
      <alignment horizontal="center"/>
    </xf>
    <xf numFmtId="10" fontId="0" fillId="2" borderId="1" xfId="0" applyNumberFormat="1" applyFont="1" applyFill="1" applyBorder="1" applyAlignment="1">
      <alignment horizontal="center"/>
    </xf>
    <xf numFmtId="10" fontId="12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0" fontId="4" fillId="5" borderId="3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0" fontId="0" fillId="2" borderId="4" xfId="0" applyNumberFormat="1" applyFont="1" applyFill="1" applyBorder="1" applyAlignment="1">
      <alignment horizontal="center"/>
    </xf>
    <xf numFmtId="0" fontId="13" fillId="0" borderId="0" xfId="0" applyFont="1"/>
    <xf numFmtId="0" fontId="0" fillId="0" borderId="0" xfId="0" applyFont="1"/>
    <xf numFmtId="0" fontId="13" fillId="5" borderId="1" xfId="0" applyFont="1" applyFill="1" applyBorder="1" applyAlignment="1">
      <alignment horizontal="left" vertical="center" wrapText="1" indent="1"/>
    </xf>
    <xf numFmtId="10" fontId="13" fillId="5" borderId="1" xfId="0" applyNumberFormat="1" applyFont="1" applyFill="1" applyBorder="1" applyAlignment="1">
      <alignment horizontal="left" vertical="center" wrapText="1" indent="1"/>
    </xf>
    <xf numFmtId="0" fontId="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10" fontId="1" fillId="5" borderId="12" xfId="0" applyNumberFormat="1" applyFont="1" applyFill="1" applyBorder="1" applyAlignment="1">
      <alignment horizontal="center"/>
    </xf>
    <xf numFmtId="10" fontId="1" fillId="5" borderId="12" xfId="0" applyNumberFormat="1" applyFont="1" applyFill="1" applyBorder="1" applyAlignment="1">
      <alignment horizontal="center" vertical="center"/>
    </xf>
    <xf numFmtId="164" fontId="3" fillId="5" borderId="13" xfId="0" applyNumberFormat="1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13" fillId="5" borderId="1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left" vertical="center" wrapText="1" indent="1"/>
    </xf>
    <xf numFmtId="0" fontId="13" fillId="5" borderId="14" xfId="0" applyFont="1" applyFill="1" applyBorder="1" applyAlignment="1">
      <alignment horizontal="center"/>
    </xf>
    <xf numFmtId="49" fontId="9" fillId="2" borderId="1" xfId="0" applyNumberFormat="1" applyFont="1" applyFill="1" applyBorder="1" applyAlignment="1">
      <alignment horizontal="center"/>
    </xf>
    <xf numFmtId="49" fontId="13" fillId="0" borderId="0" xfId="0" applyNumberFormat="1" applyFont="1"/>
    <xf numFmtId="49" fontId="1" fillId="2" borderId="1" xfId="0" applyNumberFormat="1" applyFont="1" applyFill="1" applyBorder="1" applyAlignment="1">
      <alignment horizontal="center"/>
    </xf>
    <xf numFmtId="49" fontId="0" fillId="0" borderId="0" xfId="0" applyNumberFormat="1" applyFont="1"/>
    <xf numFmtId="10" fontId="9" fillId="5" borderId="1" xfId="0" applyNumberFormat="1" applyFont="1" applyFill="1" applyBorder="1" applyAlignment="1">
      <alignment horizontal="left" vertical="center" wrapText="1" indent="1"/>
    </xf>
    <xf numFmtId="0" fontId="13" fillId="3" borderId="1" xfId="0" applyFont="1" applyFill="1" applyBorder="1" applyAlignment="1">
      <alignment horizontal="left" vertical="center" wrapText="1" indent="1"/>
    </xf>
    <xf numFmtId="10" fontId="13" fillId="3" borderId="1" xfId="0" applyNumberFormat="1" applyFont="1" applyFill="1" applyBorder="1" applyAlignment="1">
      <alignment horizontal="left" vertical="center" wrapText="1" indent="1"/>
    </xf>
    <xf numFmtId="10" fontId="9" fillId="3" borderId="1" xfId="0" applyNumberFormat="1" applyFont="1" applyFill="1" applyBorder="1" applyAlignment="1">
      <alignment horizontal="left" vertical="center" wrapText="1" indent="1"/>
    </xf>
    <xf numFmtId="0" fontId="13" fillId="3" borderId="3" xfId="0" applyFont="1" applyFill="1" applyBorder="1" applyAlignment="1">
      <alignment horizontal="center" vertical="center"/>
    </xf>
    <xf numFmtId="49" fontId="13" fillId="3" borderId="3" xfId="0" applyNumberFormat="1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49" fontId="13" fillId="5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1" fillId="5" borderId="0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/>
    <xf numFmtId="0" fontId="13" fillId="5" borderId="1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center"/>
    </xf>
    <xf numFmtId="0" fontId="9" fillId="5" borderId="10" xfId="0" applyFont="1" applyFill="1" applyBorder="1" applyAlignment="1">
      <alignment horizontal="center"/>
    </xf>
    <xf numFmtId="10" fontId="9" fillId="5" borderId="0" xfId="0" applyNumberFormat="1" applyFont="1" applyFill="1" applyBorder="1" applyAlignment="1">
      <alignment horizontal="left" vertical="center" wrapText="1" inden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5" borderId="3" xfId="0" applyFont="1" applyFill="1" applyBorder="1" applyAlignment="1">
      <alignment horizontal="center" vertical="center" textRotation="90" wrapText="1"/>
    </xf>
    <xf numFmtId="0" fontId="3" fillId="5" borderId="2" xfId="0" applyFont="1" applyFill="1" applyBorder="1" applyAlignment="1">
      <alignment horizontal="center" vertical="center" textRotation="90" wrapText="1"/>
    </xf>
    <xf numFmtId="0" fontId="3" fillId="5" borderId="4" xfId="0" applyFont="1" applyFill="1" applyBorder="1" applyAlignment="1">
      <alignment horizontal="center" vertical="center" textRotation="90" wrapText="1"/>
    </xf>
    <xf numFmtId="10" fontId="9" fillId="2" borderId="3" xfId="0" applyNumberFormat="1" applyFont="1" applyFill="1" applyBorder="1" applyAlignment="1">
      <alignment horizontal="center" vertical="center"/>
    </xf>
    <xf numFmtId="10" fontId="9" fillId="2" borderId="2" xfId="0" applyNumberFormat="1" applyFont="1" applyFill="1" applyBorder="1" applyAlignment="1">
      <alignment horizontal="center" vertical="center"/>
    </xf>
    <xf numFmtId="10" fontId="9" fillId="2" borderId="4" xfId="0" applyNumberFormat="1" applyFont="1" applyFill="1" applyBorder="1" applyAlignment="1">
      <alignment horizontal="center" vertical="center"/>
    </xf>
    <xf numFmtId="10" fontId="9" fillId="3" borderId="3" xfId="0" applyNumberFormat="1" applyFont="1" applyFill="1" applyBorder="1" applyAlignment="1">
      <alignment horizontal="center" vertical="center"/>
    </xf>
    <xf numFmtId="10" fontId="9" fillId="3" borderId="2" xfId="0" applyNumberFormat="1" applyFont="1" applyFill="1" applyBorder="1" applyAlignment="1">
      <alignment horizontal="center" vertical="center"/>
    </xf>
    <xf numFmtId="10" fontId="9" fillId="3" borderId="4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0" fontId="0" fillId="2" borderId="1" xfId="0" applyNumberFormat="1" applyFont="1" applyFill="1" applyBorder="1" applyAlignment="1">
      <alignment horizontal="center"/>
    </xf>
    <xf numFmtId="10" fontId="13" fillId="2" borderId="1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10" fontId="0" fillId="2" borderId="1" xfId="0" applyNumberFormat="1" applyFont="1" applyFill="1" applyBorder="1" applyAlignment="1">
      <alignment horizontal="center" vertical="center"/>
    </xf>
    <xf numFmtId="10" fontId="11" fillId="2" borderId="5" xfId="0" applyNumberFormat="1" applyFont="1" applyFill="1" applyBorder="1" applyAlignment="1">
      <alignment horizontal="center" vertical="center"/>
    </xf>
    <xf numFmtId="10" fontId="12" fillId="2" borderId="1" xfId="0" applyNumberFormat="1" applyFont="1" applyFill="1" applyBorder="1" applyAlignment="1">
      <alignment horizontal="center" vertical="center"/>
    </xf>
    <xf numFmtId="8" fontId="0" fillId="2" borderId="1" xfId="0" applyNumberFormat="1" applyFont="1" applyFill="1" applyBorder="1" applyAlignment="1">
      <alignment horizontal="center" vertical="center"/>
    </xf>
    <xf numFmtId="10" fontId="12" fillId="3" borderId="1" xfId="0" applyNumberFormat="1" applyFont="1" applyFill="1" applyBorder="1" applyAlignment="1">
      <alignment horizontal="center" vertical="center"/>
    </xf>
    <xf numFmtId="10" fontId="0" fillId="3" borderId="1" xfId="0" applyNumberFormat="1" applyFont="1" applyFill="1" applyBorder="1" applyAlignment="1">
      <alignment horizontal="center" vertical="center"/>
    </xf>
    <xf numFmtId="10" fontId="11" fillId="3" borderId="5" xfId="0" applyNumberFormat="1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10" fontId="1" fillId="2" borderId="3" xfId="0" applyNumberFormat="1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8" fontId="12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8" fontId="1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8" fontId="0" fillId="3" borderId="3" xfId="0" applyNumberFormat="1" applyFont="1" applyFill="1" applyBorder="1" applyAlignment="1">
      <alignment horizontal="center" vertical="center"/>
    </xf>
    <xf numFmtId="8" fontId="0" fillId="3" borderId="4" xfId="0" applyNumberFormat="1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8" fontId="12" fillId="3" borderId="3" xfId="0" applyNumberFormat="1" applyFont="1" applyFill="1" applyBorder="1" applyAlignment="1">
      <alignment horizontal="center" vertical="center"/>
    </xf>
    <xf numFmtId="8" fontId="12" fillId="3" borderId="4" xfId="0" applyNumberFormat="1" applyFont="1" applyFill="1" applyBorder="1" applyAlignment="1">
      <alignment horizontal="center" vertical="center"/>
    </xf>
    <xf numFmtId="8" fontId="1" fillId="3" borderId="3" xfId="0" applyNumberFormat="1" applyFont="1" applyFill="1" applyBorder="1" applyAlignment="1">
      <alignment horizontal="center" vertical="center"/>
    </xf>
    <xf numFmtId="8" fontId="1" fillId="3" borderId="4" xfId="0" applyNumberFormat="1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10" fontId="4" fillId="2" borderId="1" xfId="0" applyNumberFormat="1" applyFont="1" applyFill="1" applyBorder="1" applyAlignment="1">
      <alignment horizontal="center" vertical="center"/>
    </xf>
    <xf numFmtId="10" fontId="4" fillId="2" borderId="3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3" borderId="2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/>
    </xf>
    <xf numFmtId="10" fontId="11" fillId="2" borderId="3" xfId="0" applyNumberFormat="1" applyFont="1" applyFill="1" applyBorder="1" applyAlignment="1">
      <alignment horizontal="center"/>
    </xf>
    <xf numFmtId="10" fontId="11" fillId="2" borderId="4" xfId="0" applyNumberFormat="1" applyFont="1" applyFill="1" applyBorder="1" applyAlignment="1">
      <alignment horizontal="center"/>
    </xf>
    <xf numFmtId="10" fontId="14" fillId="2" borderId="3" xfId="0" applyNumberFormat="1" applyFont="1" applyFill="1" applyBorder="1" applyAlignment="1">
      <alignment horizontal="center"/>
    </xf>
    <xf numFmtId="10" fontId="14" fillId="2" borderId="4" xfId="0" applyNumberFormat="1" applyFont="1" applyFill="1" applyBorder="1" applyAlignment="1">
      <alignment horizontal="center"/>
    </xf>
    <xf numFmtId="10" fontId="11" fillId="2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0" fontId="12" fillId="2" borderId="1" xfId="0" applyNumberFormat="1" applyFont="1" applyFill="1" applyBorder="1" applyAlignment="1">
      <alignment horizontal="center"/>
    </xf>
    <xf numFmtId="10" fontId="12" fillId="2" borderId="3" xfId="0" applyNumberFormat="1" applyFont="1" applyFill="1" applyBorder="1" applyAlignment="1">
      <alignment horizontal="center"/>
    </xf>
    <xf numFmtId="10" fontId="12" fillId="2" borderId="4" xfId="0" applyNumberFormat="1" applyFont="1" applyFill="1" applyBorder="1" applyAlignment="1">
      <alignment horizontal="center"/>
    </xf>
    <xf numFmtId="10" fontId="1" fillId="3" borderId="3" xfId="0" applyNumberFormat="1" applyFont="1" applyFill="1" applyBorder="1" applyAlignment="1">
      <alignment horizontal="center" vertical="center"/>
    </xf>
    <xf numFmtId="10" fontId="1" fillId="3" borderId="4" xfId="0" applyNumberFormat="1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10" fontId="0" fillId="3" borderId="1" xfId="0" applyNumberFormat="1" applyFont="1" applyFill="1" applyBorder="1" applyAlignment="1">
      <alignment horizontal="center"/>
    </xf>
    <xf numFmtId="10" fontId="11" fillId="3" borderId="3" xfId="0" applyNumberFormat="1" applyFont="1" applyFill="1" applyBorder="1" applyAlignment="1">
      <alignment horizontal="center"/>
    </xf>
    <xf numFmtId="10" fontId="11" fillId="3" borderId="4" xfId="0" applyNumberFormat="1" applyFont="1" applyFill="1" applyBorder="1" applyAlignment="1">
      <alignment horizontal="center"/>
    </xf>
    <xf numFmtId="10" fontId="12" fillId="3" borderId="3" xfId="0" applyNumberFormat="1" applyFont="1" applyFill="1" applyBorder="1" applyAlignment="1">
      <alignment horizontal="center"/>
    </xf>
    <xf numFmtId="10" fontId="12" fillId="3" borderId="4" xfId="0" applyNumberFormat="1" applyFont="1" applyFill="1" applyBorder="1" applyAlignment="1">
      <alignment horizontal="center"/>
    </xf>
    <xf numFmtId="10" fontId="11" fillId="2" borderId="1" xfId="0" applyNumberFormat="1" applyFont="1" applyFill="1" applyBorder="1" applyAlignment="1">
      <alignment horizontal="center" vertical="center"/>
    </xf>
    <xf numFmtId="10" fontId="11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textRotation="90" wrapText="1"/>
    </xf>
    <xf numFmtId="0" fontId="11" fillId="2" borderId="1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 textRotation="90" wrapText="1"/>
    </xf>
    <xf numFmtId="0" fontId="5" fillId="5" borderId="9" xfId="0" applyFont="1" applyFill="1" applyBorder="1" applyAlignment="1">
      <alignment horizontal="center" vertical="center" textRotation="90" wrapText="1"/>
    </xf>
    <xf numFmtId="0" fontId="5" fillId="5" borderId="11" xfId="0" applyFont="1" applyFill="1" applyBorder="1" applyAlignment="1">
      <alignment horizontal="center" vertical="center" textRotation="90" wrapText="1"/>
    </xf>
    <xf numFmtId="0" fontId="5" fillId="5" borderId="1" xfId="0" applyFont="1" applyFill="1" applyBorder="1" applyAlignment="1">
      <alignment horizontal="center" vertical="center" textRotation="90"/>
    </xf>
    <xf numFmtId="10" fontId="4" fillId="5" borderId="3" xfId="0" applyNumberFormat="1" applyFont="1" applyFill="1" applyBorder="1" applyAlignment="1">
      <alignment horizontal="center" vertical="center"/>
    </xf>
    <xf numFmtId="10" fontId="4" fillId="5" borderId="2" xfId="0" applyNumberFormat="1" applyFont="1" applyFill="1" applyBorder="1" applyAlignment="1">
      <alignment horizontal="center" vertical="center"/>
    </xf>
    <xf numFmtId="10" fontId="4" fillId="5" borderId="4" xfId="0" applyNumberFormat="1" applyFont="1" applyFill="1" applyBorder="1" applyAlignment="1">
      <alignment horizontal="center" vertical="center"/>
    </xf>
    <xf numFmtId="10" fontId="4" fillId="5" borderId="1" xfId="0" applyNumberFormat="1" applyFont="1" applyFill="1" applyBorder="1" applyAlignment="1">
      <alignment horizontal="center"/>
    </xf>
    <xf numFmtId="10" fontId="13" fillId="3" borderId="1" xfId="0" applyNumberFormat="1" applyFont="1" applyFill="1" applyBorder="1" applyAlignment="1">
      <alignment horizontal="center"/>
    </xf>
    <xf numFmtId="10" fontId="14" fillId="3" borderId="3" xfId="0" applyNumberFormat="1" applyFont="1" applyFill="1" applyBorder="1" applyAlignment="1">
      <alignment horizontal="center"/>
    </xf>
    <xf numFmtId="10" fontId="14" fillId="3" borderId="4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textRotation="90" wrapText="1"/>
    </xf>
    <xf numFmtId="0" fontId="5" fillId="5" borderId="3" xfId="0" applyFont="1" applyFill="1" applyBorder="1" applyAlignment="1">
      <alignment horizontal="center" vertical="center" textRotation="90"/>
    </xf>
    <xf numFmtId="0" fontId="5" fillId="5" borderId="2" xfId="0" applyFont="1" applyFill="1" applyBorder="1" applyAlignment="1">
      <alignment horizontal="center" vertical="center" textRotation="90"/>
    </xf>
    <xf numFmtId="0" fontId="5" fillId="5" borderId="4" xfId="0" applyFont="1" applyFill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 textRotation="90"/>
    </xf>
    <xf numFmtId="0" fontId="5" fillId="0" borderId="4" xfId="0" applyFont="1" applyBorder="1" applyAlignment="1">
      <alignment horizontal="center" vertical="center" textRotation="90"/>
    </xf>
    <xf numFmtId="0" fontId="7" fillId="4" borderId="9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textRotation="90"/>
    </xf>
    <xf numFmtId="0" fontId="5" fillId="5" borderId="13" xfId="0" applyFont="1" applyFill="1" applyBorder="1" applyAlignment="1">
      <alignment horizontal="center" vertical="center" textRotation="90"/>
    </xf>
    <xf numFmtId="0" fontId="5" fillId="5" borderId="1" xfId="0" applyFont="1" applyFill="1" applyBorder="1" applyAlignment="1">
      <alignment horizontal="center" vertical="center" textRotation="90" wrapText="1"/>
    </xf>
    <xf numFmtId="0" fontId="5" fillId="5" borderId="12" xfId="0" applyFont="1" applyFill="1" applyBorder="1" applyAlignment="1">
      <alignment horizontal="center" vertical="center" textRotation="90" wrapText="1"/>
    </xf>
    <xf numFmtId="0" fontId="5" fillId="5" borderId="0" xfId="0" applyFont="1" applyFill="1" applyBorder="1" applyAlignment="1">
      <alignment horizontal="center" vertical="center" textRotation="90" wrapText="1"/>
    </xf>
    <xf numFmtId="0" fontId="5" fillId="5" borderId="13" xfId="0" applyFont="1" applyFill="1" applyBorder="1" applyAlignment="1">
      <alignment horizontal="center" vertical="center" textRotation="90" wrapText="1"/>
    </xf>
    <xf numFmtId="0" fontId="13" fillId="3" borderId="5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0" fontId="13" fillId="3" borderId="10" xfId="0" applyFont="1" applyFill="1" applyBorder="1" applyAlignment="1">
      <alignment horizontal="center"/>
    </xf>
    <xf numFmtId="0" fontId="13" fillId="5" borderId="5" xfId="0" applyFont="1" applyFill="1" applyBorder="1" applyAlignment="1">
      <alignment horizontal="center"/>
    </xf>
    <xf numFmtId="0" fontId="13" fillId="5" borderId="6" xfId="0" applyFont="1" applyFill="1" applyBorder="1" applyAlignment="1">
      <alignment horizontal="center"/>
    </xf>
    <xf numFmtId="0" fontId="13" fillId="5" borderId="10" xfId="0" applyFont="1" applyFill="1" applyBorder="1" applyAlignment="1">
      <alignment horizontal="center"/>
    </xf>
    <xf numFmtId="49" fontId="13" fillId="5" borderId="6" xfId="0" applyNumberFormat="1" applyFont="1" applyFill="1" applyBorder="1" applyAlignment="1">
      <alignment horizontal="center"/>
    </xf>
    <xf numFmtId="49" fontId="13" fillId="5" borderId="10" xfId="0" applyNumberFormat="1" applyFont="1" applyFill="1" applyBorder="1" applyAlignment="1">
      <alignment horizontal="center"/>
    </xf>
    <xf numFmtId="0" fontId="13" fillId="5" borderId="3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49" fontId="13" fillId="5" borderId="3" xfId="0" applyNumberFormat="1" applyFont="1" applyFill="1" applyBorder="1" applyAlignment="1">
      <alignment horizontal="center" vertical="center" wrapText="1"/>
    </xf>
    <xf numFmtId="49" fontId="13" fillId="5" borderId="2" xfId="0" applyNumberFormat="1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49" fontId="13" fillId="3" borderId="3" xfId="0" applyNumberFormat="1" applyFont="1" applyFill="1" applyBorder="1" applyAlignment="1">
      <alignment horizontal="center" vertical="center" wrapText="1"/>
    </xf>
    <xf numFmtId="49" fontId="13" fillId="3" borderId="2" xfId="0" applyNumberFormat="1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/>
    </xf>
    <xf numFmtId="49" fontId="13" fillId="3" borderId="4" xfId="0" applyNumberFormat="1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/>
    </xf>
    <xf numFmtId="49" fontId="13" fillId="5" borderId="4" xfId="0" applyNumberFormat="1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/>
    </xf>
    <xf numFmtId="0" fontId="9" fillId="5" borderId="6" xfId="0" applyFont="1" applyFill="1" applyBorder="1" applyAlignment="1">
      <alignment horizontal="center"/>
    </xf>
    <xf numFmtId="0" fontId="9" fillId="5" borderId="10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0" fontId="13" fillId="5" borderId="5" xfId="0" applyNumberFormat="1" applyFont="1" applyFill="1" applyBorder="1" applyAlignment="1">
      <alignment horizontal="center" vertical="center" wrapText="1"/>
    </xf>
    <xf numFmtId="10" fontId="13" fillId="5" borderId="6" xfId="0" applyNumberFormat="1" applyFont="1" applyFill="1" applyBorder="1" applyAlignment="1">
      <alignment horizontal="center" vertical="center" wrapText="1"/>
    </xf>
    <xf numFmtId="10" fontId="13" fillId="5" borderId="10" xfId="0" applyNumberFormat="1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95250</xdr:rowOff>
    </xdr:to>
    <xdr:pic>
      <xdr:nvPicPr>
        <xdr:cNvPr id="2" name="Picture 1" descr="https://www.ika.gr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2484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1"/>
  <sheetViews>
    <sheetView tabSelected="1" zoomScale="80" zoomScaleNormal="80" workbookViewId="0">
      <pane xSplit="1" ySplit="2" topLeftCell="B66" activePane="bottomRight" state="frozen"/>
      <selection pane="topRight" activeCell="B1" sqref="B1"/>
      <selection pane="bottomLeft" activeCell="A3" sqref="A3"/>
      <selection pane="bottomRight" activeCell="B85" sqref="B85"/>
    </sheetView>
  </sheetViews>
  <sheetFormatPr defaultRowHeight="15" x14ac:dyDescent="0.25"/>
  <cols>
    <col min="1" max="1" width="15.42578125" style="42" customWidth="1"/>
    <col min="2" max="2" width="76" style="1" bestFit="1" customWidth="1"/>
    <col min="3" max="3" width="9.5703125" style="12" customWidth="1"/>
    <col min="4" max="4" width="12.28515625" style="12" customWidth="1"/>
    <col min="5" max="5" width="11" style="18" customWidth="1"/>
    <col min="6" max="6" width="8.140625" style="36" customWidth="1"/>
    <col min="7" max="7" width="2.42578125" style="36" customWidth="1"/>
    <col min="8" max="8" width="11.42578125" style="12" customWidth="1"/>
    <col min="9" max="9" width="12.28515625" style="19" customWidth="1"/>
    <col min="10" max="10" width="11.140625" style="18" customWidth="1"/>
    <col min="11" max="11" width="11.140625" style="12" customWidth="1"/>
    <col min="12" max="14" width="9.140625" style="1"/>
    <col min="15" max="15" width="7.5703125" style="233" customWidth="1"/>
    <col min="16" max="16384" width="9.140625" style="1"/>
  </cols>
  <sheetData>
    <row r="1" spans="1:15" s="35" customFormat="1" ht="47.25" customHeight="1" x14ac:dyDescent="0.25">
      <c r="A1" s="344"/>
      <c r="B1" s="342"/>
      <c r="C1" s="258" t="s">
        <v>0</v>
      </c>
      <c r="D1" s="258"/>
      <c r="E1" s="258"/>
      <c r="F1" s="258"/>
      <c r="G1" s="57"/>
      <c r="H1" s="271" t="s">
        <v>1</v>
      </c>
      <c r="I1" s="272"/>
      <c r="J1" s="272"/>
      <c r="K1" s="272"/>
      <c r="L1" s="272"/>
      <c r="M1" s="272"/>
      <c r="N1" s="273"/>
      <c r="O1" s="232"/>
    </row>
    <row r="2" spans="1:15" s="12" customFormat="1" ht="179.25" x14ac:dyDescent="0.25">
      <c r="A2" s="345"/>
      <c r="B2" s="343"/>
      <c r="C2" s="6" t="s">
        <v>2</v>
      </c>
      <c r="D2" s="7" t="s">
        <v>3</v>
      </c>
      <c r="E2" s="8" t="s">
        <v>4</v>
      </c>
      <c r="F2" s="8" t="s">
        <v>40</v>
      </c>
      <c r="G2" s="58"/>
      <c r="H2" s="6" t="s">
        <v>2</v>
      </c>
      <c r="I2" s="7" t="s">
        <v>3</v>
      </c>
      <c r="J2" s="8" t="s">
        <v>4</v>
      </c>
      <c r="K2" s="8" t="s">
        <v>40</v>
      </c>
      <c r="L2" s="50" t="s">
        <v>53</v>
      </c>
      <c r="M2" s="50" t="s">
        <v>56</v>
      </c>
      <c r="N2" s="50" t="s">
        <v>57</v>
      </c>
      <c r="O2" s="233"/>
    </row>
    <row r="3" spans="1:15" s="4" customFormat="1" ht="15" customHeight="1" x14ac:dyDescent="0.25">
      <c r="A3" s="347" t="s">
        <v>36</v>
      </c>
      <c r="B3" s="100" t="s">
        <v>30</v>
      </c>
      <c r="C3" s="83">
        <v>6.6699999999999995E-2</v>
      </c>
      <c r="D3" s="84">
        <v>0.1333</v>
      </c>
      <c r="E3" s="85">
        <v>0.2</v>
      </c>
      <c r="F3" s="294">
        <v>0.41060000000000002</v>
      </c>
      <c r="G3" s="37"/>
      <c r="H3" s="83">
        <v>6.6699999999999995E-2</v>
      </c>
      <c r="I3" s="84">
        <v>0.1333</v>
      </c>
      <c r="J3" s="85">
        <v>0.2</v>
      </c>
      <c r="K3" s="304">
        <f>SUM(E3:E9)</f>
        <v>0.41060000000000002</v>
      </c>
      <c r="L3" s="256">
        <v>101</v>
      </c>
      <c r="M3" s="256"/>
      <c r="N3" s="256"/>
      <c r="O3" s="234"/>
    </row>
    <row r="4" spans="1:15" s="4" customFormat="1" x14ac:dyDescent="0.25">
      <c r="A4" s="348"/>
      <c r="B4" s="100" t="s">
        <v>31</v>
      </c>
      <c r="C4" s="83">
        <v>2.1499999999999998E-2</v>
      </c>
      <c r="D4" s="84">
        <v>4.2999999999999997E-2</v>
      </c>
      <c r="E4" s="85">
        <v>6.4500000000000002E-2</v>
      </c>
      <c r="F4" s="294"/>
      <c r="G4" s="37"/>
      <c r="H4" s="83">
        <v>2.1499999999999998E-2</v>
      </c>
      <c r="I4" s="84">
        <v>4.2999999999999997E-2</v>
      </c>
      <c r="J4" s="85">
        <v>6.4500000000000002E-2</v>
      </c>
      <c r="K4" s="305"/>
      <c r="L4" s="256"/>
      <c r="M4" s="256"/>
      <c r="N4" s="256"/>
      <c r="O4" s="234"/>
    </row>
    <row r="5" spans="1:15" s="4" customFormat="1" x14ac:dyDescent="0.25">
      <c r="A5" s="348"/>
      <c r="B5" s="100" t="s">
        <v>32</v>
      </c>
      <c r="C5" s="83">
        <v>4.0000000000000001E-3</v>
      </c>
      <c r="D5" s="84">
        <v>2.5000000000000001E-3</v>
      </c>
      <c r="E5" s="85">
        <v>6.4999999999999997E-3</v>
      </c>
      <c r="F5" s="294"/>
      <c r="G5" s="37"/>
      <c r="H5" s="83">
        <v>4.0000000000000001E-3</v>
      </c>
      <c r="I5" s="84">
        <v>2.5000000000000001E-3</v>
      </c>
      <c r="J5" s="85">
        <v>6.4999999999999997E-3</v>
      </c>
      <c r="K5" s="305"/>
      <c r="L5" s="256"/>
      <c r="M5" s="256"/>
      <c r="N5" s="256"/>
      <c r="O5" s="234"/>
    </row>
    <row r="6" spans="1:15" s="4" customFormat="1" x14ac:dyDescent="0.25">
      <c r="A6" s="348"/>
      <c r="B6" s="100" t="s">
        <v>33</v>
      </c>
      <c r="C6" s="83">
        <v>3.5000000000000003E-2</v>
      </c>
      <c r="D6" s="84">
        <v>3.5000000000000003E-2</v>
      </c>
      <c r="E6" s="85">
        <v>7.0000000000000007E-2</v>
      </c>
      <c r="F6" s="294"/>
      <c r="G6" s="37"/>
      <c r="H6" s="83">
        <v>3.5000000000000003E-2</v>
      </c>
      <c r="I6" s="84">
        <v>3.5000000000000003E-2</v>
      </c>
      <c r="J6" s="85">
        <v>7.0000000000000007E-2</v>
      </c>
      <c r="K6" s="305"/>
      <c r="L6" s="256"/>
      <c r="M6" s="256"/>
      <c r="N6" s="256"/>
      <c r="O6" s="234"/>
    </row>
    <row r="7" spans="1:15" s="4" customFormat="1" x14ac:dyDescent="0.25">
      <c r="A7" s="348"/>
      <c r="B7" s="100" t="s">
        <v>41</v>
      </c>
      <c r="C7" s="83">
        <v>1.9300000000000001E-2</v>
      </c>
      <c r="D7" s="84">
        <v>3.6799999999999999E-2</v>
      </c>
      <c r="E7" s="85">
        <v>5.6099999999999997E-2</v>
      </c>
      <c r="F7" s="294"/>
      <c r="G7" s="37"/>
      <c r="H7" s="83">
        <v>1.9300000000000001E-2</v>
      </c>
      <c r="I7" s="84">
        <v>3.6799999999999999E-2</v>
      </c>
      <c r="J7" s="85">
        <v>5.6099999999999997E-2</v>
      </c>
      <c r="K7" s="305"/>
      <c r="L7" s="256"/>
      <c r="M7" s="256"/>
      <c r="N7" s="256"/>
      <c r="O7" s="234"/>
    </row>
    <row r="8" spans="1:15" s="4" customFormat="1" x14ac:dyDescent="0.25">
      <c r="A8" s="348"/>
      <c r="B8" s="100" t="s">
        <v>34</v>
      </c>
      <c r="C8" s="83">
        <v>0.01</v>
      </c>
      <c r="D8" s="84">
        <v>0</v>
      </c>
      <c r="E8" s="85">
        <v>0.01</v>
      </c>
      <c r="F8" s="294"/>
      <c r="G8" s="37"/>
      <c r="H8" s="83">
        <v>0.01</v>
      </c>
      <c r="I8" s="84">
        <v>0</v>
      </c>
      <c r="J8" s="85">
        <v>0.01</v>
      </c>
      <c r="K8" s="305"/>
      <c r="L8" s="256"/>
      <c r="M8" s="256"/>
      <c r="N8" s="256"/>
      <c r="O8" s="234"/>
    </row>
    <row r="9" spans="1:15" s="4" customFormat="1" x14ac:dyDescent="0.25">
      <c r="A9" s="348"/>
      <c r="B9" s="101" t="s">
        <v>35</v>
      </c>
      <c r="C9" s="86">
        <v>3.5000000000000001E-3</v>
      </c>
      <c r="D9" s="87">
        <v>0</v>
      </c>
      <c r="E9" s="88">
        <v>3.5000000000000001E-3</v>
      </c>
      <c r="F9" s="295"/>
      <c r="G9" s="37"/>
      <c r="H9" s="86">
        <v>3.5000000000000001E-3</v>
      </c>
      <c r="I9" s="87">
        <v>0</v>
      </c>
      <c r="J9" s="88">
        <v>3.5000000000000001E-3</v>
      </c>
      <c r="K9" s="305"/>
      <c r="L9" s="256"/>
      <c r="M9" s="256"/>
      <c r="N9" s="256"/>
      <c r="O9" s="234"/>
    </row>
    <row r="10" spans="1:15" x14ac:dyDescent="0.25">
      <c r="A10" s="348"/>
      <c r="B10" s="100" t="s">
        <v>65</v>
      </c>
      <c r="C10" s="66"/>
      <c r="D10" s="49" t="s">
        <v>66</v>
      </c>
      <c r="E10" s="9"/>
      <c r="F10" s="165"/>
      <c r="G10" s="59"/>
      <c r="H10" s="166"/>
      <c r="I10" s="49" t="s">
        <v>66</v>
      </c>
      <c r="J10" s="166"/>
      <c r="K10" s="166"/>
      <c r="L10" s="167">
        <v>899</v>
      </c>
      <c r="M10" s="167">
        <v>750000</v>
      </c>
      <c r="N10" s="167">
        <v>8100</v>
      </c>
    </row>
    <row r="11" spans="1:15" s="4" customFormat="1" x14ac:dyDescent="0.25">
      <c r="A11" s="349"/>
      <c r="B11" s="82" t="s">
        <v>69</v>
      </c>
      <c r="C11" s="66">
        <f>SUM(C3:C9)</f>
        <v>0.16000000000000003</v>
      </c>
      <c r="D11" s="66">
        <f>SUM(D3:D9)</f>
        <v>0.25060000000000004</v>
      </c>
      <c r="E11" s="66">
        <f>SUM(E3:E9)</f>
        <v>0.41060000000000002</v>
      </c>
      <c r="F11" s="71"/>
      <c r="G11" s="37"/>
      <c r="H11" s="66">
        <f>SUM(H3:H9)</f>
        <v>0.16000000000000003</v>
      </c>
      <c r="I11" s="66">
        <f>SUM(I3:I9)</f>
        <v>0.25060000000000004</v>
      </c>
      <c r="J11" s="66">
        <f>SUM(J3:J9)</f>
        <v>0.41060000000000002</v>
      </c>
      <c r="K11" s="68"/>
      <c r="L11" s="63"/>
      <c r="M11" s="63"/>
      <c r="N11" s="63"/>
      <c r="O11" s="234"/>
    </row>
    <row r="12" spans="1:15" s="22" customFormat="1" ht="8.25" customHeight="1" x14ac:dyDescent="0.25">
      <c r="A12" s="62"/>
      <c r="B12" s="21"/>
      <c r="C12" s="26"/>
      <c r="D12" s="27"/>
      <c r="E12" s="28"/>
      <c r="F12" s="28"/>
      <c r="G12" s="25"/>
      <c r="H12" s="26"/>
      <c r="I12" s="27"/>
      <c r="J12" s="28"/>
      <c r="K12" s="29"/>
      <c r="L12" s="21"/>
      <c r="M12" s="21"/>
      <c r="N12" s="21"/>
      <c r="O12" s="231"/>
    </row>
    <row r="13" spans="1:15" ht="15" customHeight="1" x14ac:dyDescent="0.25">
      <c r="A13" s="320" t="s">
        <v>180</v>
      </c>
      <c r="B13" s="102" t="s">
        <v>5</v>
      </c>
      <c r="C13" s="20"/>
      <c r="D13" s="60"/>
      <c r="E13" s="61"/>
      <c r="F13" s="262"/>
      <c r="G13" s="52"/>
      <c r="H13" s="89">
        <v>6.6699999999999995E-2</v>
      </c>
      <c r="I13" s="185">
        <v>0.1333</v>
      </c>
      <c r="J13" s="186">
        <v>0.2</v>
      </c>
      <c r="K13" s="309">
        <f>SUM(J13:J17)</f>
        <v>0.38100000000000001</v>
      </c>
      <c r="L13" s="293">
        <v>64</v>
      </c>
      <c r="M13" s="293">
        <v>811</v>
      </c>
      <c r="N13" s="293">
        <v>810</v>
      </c>
      <c r="O13" s="244" t="s">
        <v>80</v>
      </c>
    </row>
    <row r="14" spans="1:15" ht="21.75" customHeight="1" x14ac:dyDescent="0.25">
      <c r="A14" s="321"/>
      <c r="B14" s="103" t="s">
        <v>43</v>
      </c>
      <c r="C14" s="13"/>
      <c r="D14" s="14"/>
      <c r="E14" s="10"/>
      <c r="F14" s="262"/>
      <c r="G14" s="52"/>
      <c r="H14" s="184">
        <v>2.1499999999999998E-2</v>
      </c>
      <c r="I14" s="93">
        <v>4.2999999999999997E-2</v>
      </c>
      <c r="J14" s="94">
        <f>SUM(H14:I14)</f>
        <v>6.4500000000000002E-2</v>
      </c>
      <c r="K14" s="297"/>
      <c r="L14" s="311"/>
      <c r="M14" s="311"/>
      <c r="N14" s="311"/>
      <c r="O14" s="245"/>
    </row>
    <row r="15" spans="1:15" ht="21.75" customHeight="1" x14ac:dyDescent="0.25">
      <c r="A15" s="321"/>
      <c r="B15" s="103" t="s">
        <v>44</v>
      </c>
      <c r="C15" s="13"/>
      <c r="D15" s="14"/>
      <c r="E15" s="10"/>
      <c r="F15" s="262"/>
      <c r="G15" s="52"/>
      <c r="H15" s="184">
        <v>4.0000000000000001E-3</v>
      </c>
      <c r="I15" s="93">
        <v>2.5000000000000001E-3</v>
      </c>
      <c r="J15" s="94">
        <f>SUM(H15:I15)</f>
        <v>6.5000000000000006E-3</v>
      </c>
      <c r="K15" s="297"/>
      <c r="L15" s="311"/>
      <c r="M15" s="311"/>
      <c r="N15" s="311"/>
      <c r="O15" s="245"/>
    </row>
    <row r="16" spans="1:15" ht="21" customHeight="1" x14ac:dyDescent="0.25">
      <c r="A16" s="321"/>
      <c r="B16" s="103" t="s">
        <v>6</v>
      </c>
      <c r="C16" s="13"/>
      <c r="D16" s="14"/>
      <c r="E16" s="10"/>
      <c r="F16" s="262"/>
      <c r="G16" s="52"/>
      <c r="H16" s="184">
        <v>3.5000000000000003E-2</v>
      </c>
      <c r="I16" s="93">
        <v>3.5000000000000003E-2</v>
      </c>
      <c r="J16" s="94">
        <v>7.0000000000000007E-2</v>
      </c>
      <c r="K16" s="297"/>
      <c r="L16" s="311"/>
      <c r="M16" s="311"/>
      <c r="N16" s="311"/>
      <c r="O16" s="245"/>
    </row>
    <row r="17" spans="1:15" ht="21" customHeight="1" x14ac:dyDescent="0.25">
      <c r="A17" s="321"/>
      <c r="B17" s="103" t="s">
        <v>49</v>
      </c>
      <c r="C17" s="13"/>
      <c r="D17" s="14"/>
      <c r="E17" s="10"/>
      <c r="F17" s="263"/>
      <c r="G17" s="52"/>
      <c r="H17" s="184">
        <v>0.04</v>
      </c>
      <c r="I17" s="93">
        <v>0</v>
      </c>
      <c r="J17" s="94">
        <f>(H17+I17)</f>
        <v>0.04</v>
      </c>
      <c r="K17" s="310"/>
      <c r="L17" s="274"/>
      <c r="M17" s="274"/>
      <c r="N17" s="274"/>
      <c r="O17" s="245"/>
    </row>
    <row r="18" spans="1:15" ht="21" customHeight="1" x14ac:dyDescent="0.25">
      <c r="A18" s="322"/>
      <c r="B18" s="5" t="s">
        <v>70</v>
      </c>
      <c r="C18" s="13"/>
      <c r="D18" s="14"/>
      <c r="E18" s="10"/>
      <c r="F18" s="183"/>
      <c r="G18" s="52"/>
      <c r="H18" s="48">
        <f>SUM(H13:H17)</f>
        <v>0.16720000000000002</v>
      </c>
      <c r="I18" s="48">
        <f t="shared" ref="I18:J18" si="0">SUM(I13:I17)</f>
        <v>0.21380000000000002</v>
      </c>
      <c r="J18" s="48">
        <f t="shared" si="0"/>
        <v>0.38100000000000001</v>
      </c>
      <c r="K18" s="77"/>
      <c r="L18" s="51"/>
      <c r="M18" s="51"/>
      <c r="N18" s="51"/>
      <c r="O18" s="246"/>
    </row>
    <row r="19" spans="1:15" s="22" customFormat="1" ht="8.25" customHeight="1" x14ac:dyDescent="0.25">
      <c r="A19" s="62"/>
      <c r="B19" s="21"/>
      <c r="C19" s="26"/>
      <c r="D19" s="27"/>
      <c r="E19" s="28"/>
      <c r="F19" s="28"/>
      <c r="G19" s="25"/>
      <c r="H19" s="26"/>
      <c r="I19" s="27"/>
      <c r="J19" s="28"/>
      <c r="K19" s="29"/>
      <c r="L19" s="21"/>
      <c r="M19" s="21"/>
      <c r="N19" s="21"/>
      <c r="O19" s="231"/>
    </row>
    <row r="20" spans="1:15" ht="15" customHeight="1" x14ac:dyDescent="0.25">
      <c r="A20" s="320" t="s">
        <v>181</v>
      </c>
      <c r="B20" s="104" t="s">
        <v>5</v>
      </c>
      <c r="C20" s="198"/>
      <c r="D20" s="199"/>
      <c r="E20" s="200"/>
      <c r="F20" s="262"/>
      <c r="G20" s="52"/>
      <c r="H20" s="201">
        <v>6.6699999999999995E-2</v>
      </c>
      <c r="I20" s="187">
        <v>0.1333</v>
      </c>
      <c r="J20" s="192">
        <v>0.2</v>
      </c>
      <c r="K20" s="276">
        <f>SUM(J20:J23)</f>
        <v>0.34100000000000003</v>
      </c>
      <c r="L20" s="274">
        <v>63</v>
      </c>
      <c r="M20" s="274">
        <v>810</v>
      </c>
      <c r="N20" s="274">
        <v>810</v>
      </c>
      <c r="O20" s="244" t="s">
        <v>80</v>
      </c>
    </row>
    <row r="21" spans="1:15" ht="21.75" customHeight="1" x14ac:dyDescent="0.25">
      <c r="A21" s="321"/>
      <c r="B21" s="100" t="s">
        <v>43</v>
      </c>
      <c r="C21" s="193"/>
      <c r="D21" s="16"/>
      <c r="E21" s="11"/>
      <c r="F21" s="262"/>
      <c r="G21" s="52"/>
      <c r="H21" s="191">
        <v>2.1499999999999998E-2</v>
      </c>
      <c r="I21" s="188">
        <v>4.2999999999999997E-2</v>
      </c>
      <c r="J21" s="190">
        <f>SUM(H21:I21)</f>
        <v>6.4500000000000002E-2</v>
      </c>
      <c r="K21" s="276"/>
      <c r="L21" s="256"/>
      <c r="M21" s="256"/>
      <c r="N21" s="256"/>
      <c r="O21" s="245"/>
    </row>
    <row r="22" spans="1:15" ht="21.75" customHeight="1" x14ac:dyDescent="0.25">
      <c r="A22" s="321"/>
      <c r="B22" s="100" t="s">
        <v>44</v>
      </c>
      <c r="C22" s="193"/>
      <c r="D22" s="16"/>
      <c r="E22" s="11"/>
      <c r="F22" s="262"/>
      <c r="G22" s="52"/>
      <c r="H22" s="191">
        <v>4.0000000000000001E-3</v>
      </c>
      <c r="I22" s="188">
        <v>2.5000000000000001E-3</v>
      </c>
      <c r="J22" s="190">
        <f>SUM(H22:I22)</f>
        <v>6.5000000000000006E-3</v>
      </c>
      <c r="K22" s="276"/>
      <c r="L22" s="256"/>
      <c r="M22" s="256"/>
      <c r="N22" s="256"/>
      <c r="O22" s="245"/>
    </row>
    <row r="23" spans="1:15" ht="21" customHeight="1" x14ac:dyDescent="0.25">
      <c r="A23" s="321"/>
      <c r="B23" s="100" t="s">
        <v>6</v>
      </c>
      <c r="C23" s="193"/>
      <c r="D23" s="16"/>
      <c r="E23" s="11"/>
      <c r="F23" s="262"/>
      <c r="G23" s="52"/>
      <c r="H23" s="191">
        <v>3.5000000000000003E-2</v>
      </c>
      <c r="I23" s="188">
        <v>3.5000000000000003E-2</v>
      </c>
      <c r="J23" s="190">
        <v>7.0000000000000007E-2</v>
      </c>
      <c r="K23" s="276"/>
      <c r="L23" s="256"/>
      <c r="M23" s="256"/>
      <c r="N23" s="256"/>
      <c r="O23" s="245"/>
    </row>
    <row r="24" spans="1:15" ht="21" customHeight="1" x14ac:dyDescent="0.25">
      <c r="A24" s="322"/>
      <c r="B24" s="2" t="s">
        <v>70</v>
      </c>
      <c r="C24" s="193"/>
      <c r="D24" s="16"/>
      <c r="E24" s="11"/>
      <c r="F24" s="183"/>
      <c r="G24" s="52"/>
      <c r="H24" s="66">
        <f>SUM(H20:H23)</f>
        <v>0.12720000000000001</v>
      </c>
      <c r="I24" s="66">
        <f>SUM(I20:I23)</f>
        <v>0.21380000000000002</v>
      </c>
      <c r="J24" s="66">
        <f>SUM(J20:J23)</f>
        <v>0.34100000000000003</v>
      </c>
      <c r="K24" s="189"/>
      <c r="L24" s="51"/>
      <c r="M24" s="51"/>
      <c r="N24" s="51"/>
      <c r="O24" s="246"/>
    </row>
    <row r="25" spans="1:15" s="22" customFormat="1" ht="8.25" customHeight="1" x14ac:dyDescent="0.25">
      <c r="A25" s="62"/>
      <c r="B25" s="21"/>
      <c r="C25" s="26"/>
      <c r="D25" s="27"/>
      <c r="E25" s="28"/>
      <c r="F25" s="28"/>
      <c r="G25" s="25"/>
      <c r="H25" s="26"/>
      <c r="I25" s="27"/>
      <c r="J25" s="28"/>
      <c r="K25" s="29"/>
      <c r="L25" s="21"/>
      <c r="M25" s="21"/>
      <c r="N25" s="21"/>
      <c r="O25" s="231"/>
    </row>
    <row r="26" spans="1:15" ht="15" customHeight="1" x14ac:dyDescent="0.25">
      <c r="A26" s="320" t="s">
        <v>182</v>
      </c>
      <c r="B26" s="102" t="s">
        <v>5</v>
      </c>
      <c r="C26" s="20"/>
      <c r="D26" s="60"/>
      <c r="E26" s="61"/>
      <c r="F26" s="262"/>
      <c r="G26" s="52"/>
      <c r="H26" s="89">
        <v>6.6699999999999995E-2</v>
      </c>
      <c r="I26" s="90">
        <v>0.1333</v>
      </c>
      <c r="J26" s="91">
        <v>0.2</v>
      </c>
      <c r="K26" s="297">
        <f>SUM(J26:J29)</f>
        <v>0.34100000000000003</v>
      </c>
      <c r="L26" s="274">
        <v>63</v>
      </c>
      <c r="M26" s="274">
        <v>812</v>
      </c>
      <c r="N26" s="274">
        <v>810</v>
      </c>
      <c r="O26" s="244" t="s">
        <v>80</v>
      </c>
    </row>
    <row r="27" spans="1:15" ht="21.75" customHeight="1" x14ac:dyDescent="0.25">
      <c r="A27" s="321"/>
      <c r="B27" s="103" t="s">
        <v>43</v>
      </c>
      <c r="C27" s="13"/>
      <c r="D27" s="14"/>
      <c r="E27" s="10"/>
      <c r="F27" s="262"/>
      <c r="G27" s="52"/>
      <c r="H27" s="92">
        <v>2.1499999999999998E-2</v>
      </c>
      <c r="I27" s="93">
        <v>4.2999999999999997E-2</v>
      </c>
      <c r="J27" s="94">
        <f>SUM(H27:I27)</f>
        <v>6.4500000000000002E-2</v>
      </c>
      <c r="K27" s="297"/>
      <c r="L27" s="256"/>
      <c r="M27" s="256"/>
      <c r="N27" s="256"/>
      <c r="O27" s="245"/>
    </row>
    <row r="28" spans="1:15" ht="21.75" customHeight="1" x14ac:dyDescent="0.25">
      <c r="A28" s="321"/>
      <c r="B28" s="103" t="s">
        <v>44</v>
      </c>
      <c r="C28" s="13"/>
      <c r="D28" s="14"/>
      <c r="E28" s="10"/>
      <c r="F28" s="262"/>
      <c r="G28" s="52"/>
      <c r="H28" s="92">
        <v>4.0000000000000001E-3</v>
      </c>
      <c r="I28" s="93">
        <v>2.5000000000000001E-3</v>
      </c>
      <c r="J28" s="94">
        <f>SUM(H28:I28)</f>
        <v>6.5000000000000006E-3</v>
      </c>
      <c r="K28" s="297"/>
      <c r="L28" s="256"/>
      <c r="M28" s="256"/>
      <c r="N28" s="256"/>
      <c r="O28" s="245"/>
    </row>
    <row r="29" spans="1:15" ht="21" customHeight="1" x14ac:dyDescent="0.25">
      <c r="A29" s="321"/>
      <c r="B29" s="103" t="s">
        <v>6</v>
      </c>
      <c r="C29" s="13"/>
      <c r="D29" s="14"/>
      <c r="E29" s="10"/>
      <c r="F29" s="262"/>
      <c r="G29" s="52"/>
      <c r="H29" s="92">
        <v>3.5000000000000003E-2</v>
      </c>
      <c r="I29" s="93">
        <v>3.5000000000000003E-2</v>
      </c>
      <c r="J29" s="94">
        <v>7.0000000000000007E-2</v>
      </c>
      <c r="K29" s="297"/>
      <c r="L29" s="256"/>
      <c r="M29" s="256"/>
      <c r="N29" s="256"/>
      <c r="O29" s="245"/>
    </row>
    <row r="30" spans="1:15" ht="21" customHeight="1" x14ac:dyDescent="0.25">
      <c r="A30" s="322"/>
      <c r="B30" s="5" t="s">
        <v>70</v>
      </c>
      <c r="C30" s="13"/>
      <c r="D30" s="14"/>
      <c r="E30" s="10"/>
      <c r="F30" s="72"/>
      <c r="G30" s="52"/>
      <c r="H30" s="48">
        <f>SUM(H26:H29)</f>
        <v>0.12720000000000001</v>
      </c>
      <c r="I30" s="48">
        <f>SUM(I26:I29)</f>
        <v>0.21380000000000002</v>
      </c>
      <c r="J30" s="48">
        <f>SUM(J26:J29)</f>
        <v>0.34100000000000003</v>
      </c>
      <c r="K30" s="65"/>
      <c r="L30" s="51"/>
      <c r="M30" s="51"/>
      <c r="N30" s="51"/>
      <c r="O30" s="246"/>
    </row>
    <row r="31" spans="1:15" s="4" customFormat="1" ht="21" customHeight="1" x14ac:dyDescent="0.25">
      <c r="A31" s="209"/>
      <c r="B31" s="21"/>
      <c r="C31" s="30"/>
      <c r="D31" s="31"/>
      <c r="E31" s="32"/>
      <c r="F31" s="32"/>
      <c r="G31" s="52"/>
      <c r="H31" s="211"/>
      <c r="I31" s="211"/>
      <c r="J31" s="211"/>
      <c r="K31" s="212"/>
      <c r="L31" s="22"/>
      <c r="M31" s="22"/>
      <c r="N31" s="22"/>
      <c r="O31" s="234"/>
    </row>
    <row r="32" spans="1:15" ht="29.25" customHeight="1" x14ac:dyDescent="0.25">
      <c r="A32" s="210" t="s">
        <v>186</v>
      </c>
      <c r="B32" s="5" t="s">
        <v>187</v>
      </c>
      <c r="C32" s="13"/>
      <c r="D32" s="14"/>
      <c r="E32" s="10"/>
      <c r="F32" s="195"/>
      <c r="G32" s="52"/>
      <c r="H32" s="77">
        <v>0.33329999999999999</v>
      </c>
      <c r="I32" s="77">
        <v>0.66669999999999996</v>
      </c>
      <c r="J32" s="77">
        <v>1</v>
      </c>
      <c r="K32" s="77">
        <v>1</v>
      </c>
      <c r="L32" s="194">
        <v>65</v>
      </c>
      <c r="M32" s="194">
        <v>810</v>
      </c>
      <c r="N32" s="194">
        <v>811</v>
      </c>
      <c r="O32" s="237" t="s">
        <v>185</v>
      </c>
    </row>
    <row r="33" spans="1:15" x14ac:dyDescent="0.25">
      <c r="A33" s="40"/>
      <c r="B33" s="21"/>
      <c r="C33" s="30"/>
      <c r="D33" s="31"/>
      <c r="E33" s="32"/>
      <c r="F33" s="32"/>
      <c r="G33" s="52"/>
      <c r="H33" s="213"/>
      <c r="I33" s="213"/>
      <c r="J33" s="213"/>
      <c r="K33" s="214"/>
    </row>
    <row r="34" spans="1:15" s="4" customFormat="1" ht="21" customHeight="1" x14ac:dyDescent="0.25">
      <c r="A34" s="346" t="s">
        <v>68</v>
      </c>
      <c r="B34" s="100" t="s">
        <v>7</v>
      </c>
      <c r="C34" s="15"/>
      <c r="D34" s="16"/>
      <c r="E34" s="11"/>
      <c r="F34" s="298"/>
      <c r="G34" s="52"/>
      <c r="H34" s="159">
        <v>6.6699999999999995E-2</v>
      </c>
      <c r="I34" s="84">
        <v>0.1333</v>
      </c>
      <c r="J34" s="85">
        <v>0.2</v>
      </c>
      <c r="K34" s="296">
        <f>(J34+J35+J36)</f>
        <v>0.34100000000000003</v>
      </c>
      <c r="L34" s="256">
        <v>71</v>
      </c>
      <c r="M34" s="256">
        <v>401</v>
      </c>
      <c r="N34" s="256">
        <v>620</v>
      </c>
      <c r="O34" s="247" t="s">
        <v>111</v>
      </c>
    </row>
    <row r="35" spans="1:15" s="4" customFormat="1" ht="21" customHeight="1" x14ac:dyDescent="0.25">
      <c r="A35" s="346"/>
      <c r="B35" s="100" t="s">
        <v>8</v>
      </c>
      <c r="C35" s="15"/>
      <c r="D35" s="16"/>
      <c r="E35" s="11"/>
      <c r="F35" s="298"/>
      <c r="G35" s="52"/>
      <c r="H35" s="159">
        <v>2.5499999999999998E-2</v>
      </c>
      <c r="I35" s="84">
        <v>4.5499999999999999E-2</v>
      </c>
      <c r="J35" s="85">
        <v>7.0999999999999994E-2</v>
      </c>
      <c r="K35" s="296"/>
      <c r="L35" s="256"/>
      <c r="M35" s="256"/>
      <c r="N35" s="256"/>
      <c r="O35" s="248"/>
    </row>
    <row r="36" spans="1:15" s="4" customFormat="1" ht="21" customHeight="1" x14ac:dyDescent="0.25">
      <c r="A36" s="346"/>
      <c r="B36" s="100" t="s">
        <v>9</v>
      </c>
      <c r="C36" s="15"/>
      <c r="D36" s="16"/>
      <c r="E36" s="11"/>
      <c r="F36" s="298"/>
      <c r="G36" s="52"/>
      <c r="H36" s="159">
        <v>3.5000000000000003E-2</v>
      </c>
      <c r="I36" s="84">
        <v>3.5000000000000003E-2</v>
      </c>
      <c r="J36" s="85">
        <v>7.0000000000000007E-2</v>
      </c>
      <c r="K36" s="296"/>
      <c r="L36" s="256"/>
      <c r="M36" s="256"/>
      <c r="N36" s="256"/>
      <c r="O36" s="248"/>
    </row>
    <row r="37" spans="1:15" s="4" customFormat="1" ht="21" customHeight="1" x14ac:dyDescent="0.25">
      <c r="A37" s="346"/>
      <c r="B37" s="2" t="s">
        <v>71</v>
      </c>
      <c r="C37" s="15"/>
      <c r="D37" s="16"/>
      <c r="E37" s="11"/>
      <c r="F37" s="156"/>
      <c r="G37" s="52"/>
      <c r="H37" s="66">
        <f>SUM(H34:H36)</f>
        <v>0.12719999999999998</v>
      </c>
      <c r="I37" s="66">
        <f t="shared" ref="I37:J37" si="1">SUM(I34:I36)</f>
        <v>0.21380000000000002</v>
      </c>
      <c r="J37" s="66">
        <f t="shared" si="1"/>
        <v>0.34100000000000003</v>
      </c>
      <c r="K37" s="158"/>
      <c r="L37" s="157"/>
      <c r="M37" s="157"/>
      <c r="N37" s="157"/>
      <c r="O37" s="249"/>
    </row>
    <row r="38" spans="1:15" s="22" customFormat="1" x14ac:dyDescent="0.25">
      <c r="A38" s="161"/>
      <c r="C38" s="162"/>
      <c r="D38" s="163"/>
      <c r="E38" s="52"/>
      <c r="F38" s="52"/>
      <c r="G38" s="52"/>
      <c r="H38" s="164"/>
      <c r="I38" s="164"/>
      <c r="J38" s="164"/>
      <c r="K38" s="23"/>
      <c r="O38" s="231"/>
    </row>
    <row r="39" spans="1:15" s="22" customFormat="1" x14ac:dyDescent="0.25">
      <c r="A39" s="161"/>
      <c r="C39" s="162"/>
      <c r="D39" s="163"/>
      <c r="E39" s="52"/>
      <c r="F39" s="52"/>
      <c r="G39" s="52"/>
      <c r="H39" s="164"/>
      <c r="I39" s="164"/>
      <c r="J39" s="164"/>
      <c r="K39" s="23"/>
      <c r="O39" s="231"/>
    </row>
    <row r="40" spans="1:15" s="4" customFormat="1" ht="15" customHeight="1" x14ac:dyDescent="0.25">
      <c r="A40" s="327" t="s">
        <v>37</v>
      </c>
      <c r="B40" s="100" t="s">
        <v>17</v>
      </c>
      <c r="C40" s="159">
        <v>6.6699999999999995E-2</v>
      </c>
      <c r="D40" s="84">
        <v>0.1333</v>
      </c>
      <c r="E40" s="85">
        <f t="shared" ref="E40:E45" si="2">C40+D40</f>
        <v>0.2</v>
      </c>
      <c r="F40" s="331"/>
      <c r="G40" s="25"/>
      <c r="H40" s="259">
        <v>6.6699999999999995E-2</v>
      </c>
      <c r="I40" s="303">
        <v>0.1333</v>
      </c>
      <c r="J40" s="306">
        <f>H40+I40</f>
        <v>0.2</v>
      </c>
      <c r="K40" s="275">
        <f>SUM(J40:J47)</f>
        <v>0.4506</v>
      </c>
      <c r="L40" s="278">
        <v>45</v>
      </c>
      <c r="M40" s="278">
        <v>450</v>
      </c>
      <c r="N40" s="278">
        <v>700</v>
      </c>
      <c r="O40" s="247" t="s">
        <v>112</v>
      </c>
    </row>
    <row r="41" spans="1:15" s="4" customFormat="1" x14ac:dyDescent="0.25">
      <c r="A41" s="327"/>
      <c r="B41" s="100" t="s">
        <v>20</v>
      </c>
      <c r="C41" s="159">
        <v>6.6699999999999995E-2</v>
      </c>
      <c r="D41" s="84">
        <v>0.1333</v>
      </c>
      <c r="E41" s="85">
        <f t="shared" si="2"/>
        <v>0.2</v>
      </c>
      <c r="F41" s="331"/>
      <c r="G41" s="25"/>
      <c r="H41" s="259"/>
      <c r="I41" s="303"/>
      <c r="J41" s="306"/>
      <c r="K41" s="276"/>
      <c r="L41" s="279"/>
      <c r="M41" s="279"/>
      <c r="N41" s="279"/>
      <c r="O41" s="248"/>
    </row>
    <row r="42" spans="1:15" ht="15" customHeight="1" x14ac:dyDescent="0.25">
      <c r="A42" s="327"/>
      <c r="B42" s="100" t="s">
        <v>18</v>
      </c>
      <c r="C42" s="159">
        <v>3.5000000000000003E-2</v>
      </c>
      <c r="D42" s="84">
        <v>3.5000000000000003E-2</v>
      </c>
      <c r="E42" s="85">
        <f t="shared" si="2"/>
        <v>7.0000000000000007E-2</v>
      </c>
      <c r="F42" s="331"/>
      <c r="G42" s="25"/>
      <c r="H42" s="259">
        <v>3.5000000000000003E-2</v>
      </c>
      <c r="I42" s="299">
        <v>3.5000000000000003E-2</v>
      </c>
      <c r="J42" s="307">
        <f>H42+I42</f>
        <v>7.0000000000000007E-2</v>
      </c>
      <c r="K42" s="276"/>
      <c r="L42" s="279"/>
      <c r="M42" s="279"/>
      <c r="N42" s="279"/>
      <c r="O42" s="248"/>
    </row>
    <row r="43" spans="1:15" x14ac:dyDescent="0.25">
      <c r="A43" s="327"/>
      <c r="B43" s="100" t="s">
        <v>21</v>
      </c>
      <c r="C43" s="159">
        <v>3.5000000000000003E-2</v>
      </c>
      <c r="D43" s="84">
        <v>3.5000000000000003E-2</v>
      </c>
      <c r="E43" s="85">
        <f t="shared" si="2"/>
        <v>7.0000000000000007E-2</v>
      </c>
      <c r="F43" s="331"/>
      <c r="G43" s="25"/>
      <c r="H43" s="259"/>
      <c r="I43" s="300"/>
      <c r="J43" s="308"/>
      <c r="K43" s="276"/>
      <c r="L43" s="279"/>
      <c r="M43" s="279"/>
      <c r="N43" s="279"/>
      <c r="O43" s="248"/>
    </row>
    <row r="44" spans="1:15" s="4" customFormat="1" ht="15" customHeight="1" x14ac:dyDescent="0.25">
      <c r="A44" s="327"/>
      <c r="B44" s="100" t="s">
        <v>19</v>
      </c>
      <c r="C44" s="159">
        <v>2.1499999999999998E-2</v>
      </c>
      <c r="D44" s="84">
        <v>4.2999999999999997E-2</v>
      </c>
      <c r="E44" s="85">
        <f t="shared" si="2"/>
        <v>6.4500000000000002E-2</v>
      </c>
      <c r="F44" s="331"/>
      <c r="G44" s="25"/>
      <c r="H44" s="260">
        <v>2.5499999999999998E-2</v>
      </c>
      <c r="I44" s="299">
        <v>4.5499999999999999E-2</v>
      </c>
      <c r="J44" s="301">
        <v>7.0999999999999994E-2</v>
      </c>
      <c r="K44" s="276"/>
      <c r="L44" s="279"/>
      <c r="M44" s="279"/>
      <c r="N44" s="279"/>
      <c r="O44" s="248"/>
    </row>
    <row r="45" spans="1:15" s="4" customFormat="1" x14ac:dyDescent="0.25">
      <c r="A45" s="327"/>
      <c r="B45" s="100" t="s">
        <v>22</v>
      </c>
      <c r="C45" s="159">
        <v>2.1499999999999998E-2</v>
      </c>
      <c r="D45" s="84">
        <v>4.2999999999999997E-2</v>
      </c>
      <c r="E45" s="85">
        <f t="shared" si="2"/>
        <v>6.4500000000000002E-2</v>
      </c>
      <c r="F45" s="331"/>
      <c r="G45" s="25"/>
      <c r="H45" s="260"/>
      <c r="I45" s="300"/>
      <c r="J45" s="302"/>
      <c r="K45" s="276"/>
      <c r="L45" s="279"/>
      <c r="M45" s="279"/>
      <c r="N45" s="279"/>
      <c r="O45" s="248"/>
    </row>
    <row r="46" spans="1:15" x14ac:dyDescent="0.25">
      <c r="A46" s="327"/>
      <c r="B46" s="105" t="s">
        <v>52</v>
      </c>
      <c r="C46" s="159">
        <v>3.6799999999999999E-2</v>
      </c>
      <c r="D46" s="84">
        <v>3.9300000000000002E-2</v>
      </c>
      <c r="E46" s="85">
        <v>7.6100000000000001E-2</v>
      </c>
      <c r="F46" s="331"/>
      <c r="G46" s="25"/>
      <c r="H46" s="83">
        <f>1.93%+1%+0.35%</f>
        <v>3.2799999999999996E-2</v>
      </c>
      <c r="I46" s="84">
        <v>3.6799999999999999E-2</v>
      </c>
      <c r="J46" s="97">
        <f>(H46+I46)</f>
        <v>6.9599999999999995E-2</v>
      </c>
      <c r="K46" s="276"/>
      <c r="L46" s="279"/>
      <c r="M46" s="279"/>
      <c r="N46" s="279"/>
      <c r="O46" s="248"/>
    </row>
    <row r="47" spans="1:15" x14ac:dyDescent="0.25">
      <c r="A47" s="327"/>
      <c r="B47" s="100" t="s">
        <v>51</v>
      </c>
      <c r="C47" s="66"/>
      <c r="D47" s="3"/>
      <c r="E47" s="9"/>
      <c r="F47" s="331"/>
      <c r="G47" s="59"/>
      <c r="H47" s="98">
        <v>0.04</v>
      </c>
      <c r="I47" s="99">
        <v>0</v>
      </c>
      <c r="J47" s="98">
        <f>(H47+I47)</f>
        <v>0.04</v>
      </c>
      <c r="K47" s="277"/>
      <c r="L47" s="280"/>
      <c r="M47" s="280"/>
      <c r="N47" s="280"/>
      <c r="O47" s="248"/>
    </row>
    <row r="48" spans="1:15" x14ac:dyDescent="0.25">
      <c r="A48" s="327"/>
      <c r="B48" s="100" t="s">
        <v>65</v>
      </c>
      <c r="C48" s="66"/>
      <c r="D48" s="3"/>
      <c r="E48" s="9"/>
      <c r="F48" s="331"/>
      <c r="G48" s="59"/>
      <c r="H48" s="54"/>
      <c r="I48" s="49" t="s">
        <v>66</v>
      </c>
      <c r="J48" s="54"/>
      <c r="K48" s="54"/>
      <c r="L48" s="167">
        <v>899</v>
      </c>
      <c r="M48" s="167">
        <v>750000</v>
      </c>
      <c r="N48" s="167">
        <v>8100</v>
      </c>
      <c r="O48" s="248"/>
    </row>
    <row r="49" spans="1:15" x14ac:dyDescent="0.25">
      <c r="A49" s="39"/>
      <c r="B49" s="2" t="s">
        <v>72</v>
      </c>
      <c r="C49" s="66"/>
      <c r="D49" s="3"/>
      <c r="E49" s="9"/>
      <c r="F49" s="74"/>
      <c r="G49" s="38"/>
      <c r="H49" s="67">
        <f>SUM(H40:H47)</f>
        <v>0.2</v>
      </c>
      <c r="I49" s="67">
        <f t="shared" ref="I49:J49" si="3">SUM(I40:I47)</f>
        <v>0.25059999999999999</v>
      </c>
      <c r="J49" s="67">
        <f t="shared" si="3"/>
        <v>0.4506</v>
      </c>
      <c r="K49" s="67"/>
      <c r="L49" s="51"/>
      <c r="M49" s="51"/>
      <c r="N49" s="51"/>
      <c r="O49" s="249"/>
    </row>
    <row r="50" spans="1:15" s="22" customFormat="1" x14ac:dyDescent="0.25">
      <c r="A50" s="39"/>
      <c r="C50" s="23"/>
      <c r="D50" s="24"/>
      <c r="E50" s="25"/>
      <c r="F50" s="25"/>
      <c r="G50" s="25"/>
      <c r="H50" s="23"/>
      <c r="I50" s="24"/>
      <c r="J50" s="37"/>
      <c r="K50" s="38"/>
      <c r="O50" s="231"/>
    </row>
    <row r="51" spans="1:15" s="4" customFormat="1" ht="15" customHeight="1" x14ac:dyDescent="0.25">
      <c r="A51" s="324" t="s">
        <v>58</v>
      </c>
      <c r="B51" s="103" t="s">
        <v>17</v>
      </c>
      <c r="C51" s="92">
        <v>6.6699999999999995E-2</v>
      </c>
      <c r="D51" s="93">
        <v>0.1333</v>
      </c>
      <c r="E51" s="94">
        <f t="shared" ref="E51:E56" si="4">C51+D51</f>
        <v>0.2</v>
      </c>
      <c r="F51" s="328">
        <f>E51+E53+E55+E57</f>
        <v>0.42060000000000003</v>
      </c>
      <c r="G51" s="25"/>
      <c r="H51" s="312">
        <v>6.6699999999999995E-2</v>
      </c>
      <c r="I51" s="313">
        <v>0.1333</v>
      </c>
      <c r="J51" s="315">
        <f>H51+I51</f>
        <v>0.2</v>
      </c>
      <c r="K51" s="309">
        <f>SUM(J51:J59)</f>
        <v>0.46060000000000001</v>
      </c>
      <c r="L51" s="293">
        <v>46</v>
      </c>
      <c r="M51" s="278">
        <v>455</v>
      </c>
      <c r="N51" s="278">
        <v>700</v>
      </c>
      <c r="O51" s="247" t="s">
        <v>112</v>
      </c>
    </row>
    <row r="52" spans="1:15" s="4" customFormat="1" x14ac:dyDescent="0.25">
      <c r="A52" s="325"/>
      <c r="B52" s="103" t="s">
        <v>20</v>
      </c>
      <c r="C52" s="92">
        <v>6.6699999999999995E-2</v>
      </c>
      <c r="D52" s="93">
        <v>0.1333</v>
      </c>
      <c r="E52" s="94">
        <f t="shared" si="4"/>
        <v>0.2</v>
      </c>
      <c r="F52" s="329"/>
      <c r="G52" s="25"/>
      <c r="H52" s="312"/>
      <c r="I52" s="314"/>
      <c r="J52" s="316"/>
      <c r="K52" s="297"/>
      <c r="L52" s="311"/>
      <c r="M52" s="279"/>
      <c r="N52" s="279"/>
      <c r="O52" s="248"/>
    </row>
    <row r="53" spans="1:15" ht="15" customHeight="1" x14ac:dyDescent="0.25">
      <c r="A53" s="325"/>
      <c r="B53" s="103" t="s">
        <v>18</v>
      </c>
      <c r="C53" s="92">
        <v>3.5000000000000003E-2</v>
      </c>
      <c r="D53" s="93">
        <v>3.5000000000000003E-2</v>
      </c>
      <c r="E53" s="94">
        <f t="shared" si="4"/>
        <v>7.0000000000000007E-2</v>
      </c>
      <c r="F53" s="329"/>
      <c r="G53" s="25"/>
      <c r="H53" s="312">
        <v>3.5000000000000003E-2</v>
      </c>
      <c r="I53" s="313">
        <v>3.5000000000000003E-2</v>
      </c>
      <c r="J53" s="315">
        <f>H53+I53</f>
        <v>7.0000000000000007E-2</v>
      </c>
      <c r="K53" s="297"/>
      <c r="L53" s="311"/>
      <c r="M53" s="279"/>
      <c r="N53" s="279"/>
      <c r="O53" s="248"/>
    </row>
    <row r="54" spans="1:15" x14ac:dyDescent="0.25">
      <c r="A54" s="325"/>
      <c r="B54" s="103" t="s">
        <v>21</v>
      </c>
      <c r="C54" s="92">
        <v>3.5000000000000003E-2</v>
      </c>
      <c r="D54" s="93">
        <v>3.5000000000000003E-2</v>
      </c>
      <c r="E54" s="94">
        <f t="shared" si="4"/>
        <v>7.0000000000000007E-2</v>
      </c>
      <c r="F54" s="329"/>
      <c r="G54" s="25"/>
      <c r="H54" s="312"/>
      <c r="I54" s="314"/>
      <c r="J54" s="316"/>
      <c r="K54" s="297"/>
      <c r="L54" s="311"/>
      <c r="M54" s="279"/>
      <c r="N54" s="279"/>
      <c r="O54" s="248"/>
    </row>
    <row r="55" spans="1:15" s="4" customFormat="1" ht="15" customHeight="1" x14ac:dyDescent="0.25">
      <c r="A55" s="325"/>
      <c r="B55" s="103" t="s">
        <v>19</v>
      </c>
      <c r="C55" s="92">
        <v>2.1499999999999998E-2</v>
      </c>
      <c r="D55" s="93">
        <v>4.2999999999999997E-2</v>
      </c>
      <c r="E55" s="94">
        <f t="shared" si="4"/>
        <v>6.4500000000000002E-2</v>
      </c>
      <c r="F55" s="329"/>
      <c r="G55" s="25"/>
      <c r="H55" s="332">
        <v>2.5499999999999998E-2</v>
      </c>
      <c r="I55" s="313">
        <v>4.5499999999999999E-2</v>
      </c>
      <c r="J55" s="333">
        <v>7.0999999999999994E-2</v>
      </c>
      <c r="K55" s="297"/>
      <c r="L55" s="311"/>
      <c r="M55" s="279"/>
      <c r="N55" s="279"/>
      <c r="O55" s="248"/>
    </row>
    <row r="56" spans="1:15" s="4" customFormat="1" x14ac:dyDescent="0.25">
      <c r="A56" s="325"/>
      <c r="B56" s="103" t="s">
        <v>22</v>
      </c>
      <c r="C56" s="92">
        <v>2.1499999999999998E-2</v>
      </c>
      <c r="D56" s="93">
        <v>4.2999999999999997E-2</v>
      </c>
      <c r="E56" s="94">
        <f t="shared" si="4"/>
        <v>6.4500000000000002E-2</v>
      </c>
      <c r="F56" s="329"/>
      <c r="G56" s="25"/>
      <c r="H56" s="332"/>
      <c r="I56" s="314"/>
      <c r="J56" s="334"/>
      <c r="K56" s="297"/>
      <c r="L56" s="311"/>
      <c r="M56" s="279"/>
      <c r="N56" s="279"/>
      <c r="O56" s="248"/>
    </row>
    <row r="57" spans="1:15" x14ac:dyDescent="0.25">
      <c r="A57" s="325"/>
      <c r="B57" s="111" t="s">
        <v>67</v>
      </c>
      <c r="C57" s="92">
        <v>3.6799999999999999E-2</v>
      </c>
      <c r="D57" s="93">
        <v>4.9299999999999997E-2</v>
      </c>
      <c r="E57" s="94">
        <f>C57+D57</f>
        <v>8.6099999999999996E-2</v>
      </c>
      <c r="F57" s="329"/>
      <c r="G57" s="25"/>
      <c r="H57" s="92">
        <f>1.93%+1%+0.35%</f>
        <v>3.2799999999999996E-2</v>
      </c>
      <c r="I57" s="93">
        <v>3.6799999999999999E-2</v>
      </c>
      <c r="J57" s="119">
        <f>(H57+I57)</f>
        <v>6.9599999999999995E-2</v>
      </c>
      <c r="K57" s="297"/>
      <c r="L57" s="311"/>
      <c r="M57" s="279"/>
      <c r="N57" s="279"/>
      <c r="O57" s="248"/>
    </row>
    <row r="58" spans="1:15" x14ac:dyDescent="0.25">
      <c r="A58" s="325"/>
      <c r="B58" s="103" t="s">
        <v>51</v>
      </c>
      <c r="C58" s="92"/>
      <c r="D58" s="93"/>
      <c r="E58" s="94"/>
      <c r="F58" s="329"/>
      <c r="G58" s="59"/>
      <c r="H58" s="112">
        <v>0.04</v>
      </c>
      <c r="I58" s="116">
        <v>0</v>
      </c>
      <c r="J58" s="112">
        <f>(H58+I58)</f>
        <v>0.04</v>
      </c>
      <c r="K58" s="297"/>
      <c r="L58" s="311"/>
      <c r="M58" s="279"/>
      <c r="N58" s="279"/>
      <c r="O58" s="248"/>
    </row>
    <row r="59" spans="1:15" x14ac:dyDescent="0.25">
      <c r="A59" s="325"/>
      <c r="B59" s="103" t="s">
        <v>54</v>
      </c>
      <c r="C59" s="92"/>
      <c r="D59" s="93"/>
      <c r="E59" s="94"/>
      <c r="F59" s="329"/>
      <c r="G59" s="59"/>
      <c r="H59" s="112">
        <v>0</v>
      </c>
      <c r="I59" s="116">
        <v>0.01</v>
      </c>
      <c r="J59" s="112">
        <f>H59+I59</f>
        <v>0.01</v>
      </c>
      <c r="K59" s="310"/>
      <c r="L59" s="274"/>
      <c r="M59" s="280"/>
      <c r="N59" s="280"/>
      <c r="O59" s="248"/>
    </row>
    <row r="60" spans="1:15" x14ac:dyDescent="0.25">
      <c r="A60" s="326"/>
      <c r="B60" s="103" t="s">
        <v>65</v>
      </c>
      <c r="C60" s="92"/>
      <c r="D60" s="93"/>
      <c r="E60" s="94"/>
      <c r="F60" s="330"/>
      <c r="G60" s="59"/>
      <c r="H60" s="77"/>
      <c r="I60" s="143" t="s">
        <v>66</v>
      </c>
      <c r="J60" s="77"/>
      <c r="K60" s="77"/>
      <c r="L60" s="167">
        <v>899</v>
      </c>
      <c r="M60" s="167">
        <v>750000</v>
      </c>
      <c r="N60" s="167">
        <v>8100</v>
      </c>
      <c r="O60" s="249"/>
    </row>
    <row r="61" spans="1:15" x14ac:dyDescent="0.25">
      <c r="A61" s="106"/>
      <c r="B61" s="140" t="s">
        <v>73</v>
      </c>
      <c r="C61" s="48"/>
      <c r="D61" s="141"/>
      <c r="E61" s="142"/>
      <c r="F61" s="73"/>
      <c r="G61" s="38"/>
      <c r="H61" s="77">
        <f>SUM(H51:H59)</f>
        <v>0.2</v>
      </c>
      <c r="I61" s="77">
        <f t="shared" ref="I61:J61" si="5">SUM(I51:I59)</f>
        <v>0.2606</v>
      </c>
      <c r="J61" s="77">
        <f t="shared" si="5"/>
        <v>0.46060000000000001</v>
      </c>
      <c r="K61" s="144"/>
      <c r="L61" s="51"/>
      <c r="M61" s="51"/>
      <c r="N61" s="51"/>
    </row>
    <row r="62" spans="1:15" s="4" customFormat="1" x14ac:dyDescent="0.25">
      <c r="A62" s="41"/>
      <c r="B62" s="21"/>
      <c r="C62" s="30"/>
      <c r="D62" s="31"/>
      <c r="E62" s="53"/>
      <c r="F62" s="53"/>
      <c r="G62" s="52"/>
      <c r="H62" s="46"/>
      <c r="I62" s="46"/>
      <c r="J62" s="46"/>
      <c r="K62" s="47"/>
      <c r="L62" s="55"/>
      <c r="M62" s="55"/>
      <c r="N62" s="55"/>
      <c r="O62" s="234"/>
    </row>
    <row r="63" spans="1:15" ht="15" customHeight="1" x14ac:dyDescent="0.25">
      <c r="A63" s="322" t="s">
        <v>222</v>
      </c>
      <c r="B63" s="104" t="s">
        <v>24</v>
      </c>
      <c r="C63" s="147">
        <v>188.3</v>
      </c>
      <c r="D63" s="148">
        <v>0.1333</v>
      </c>
      <c r="E63" s="123"/>
      <c r="F63" s="331">
        <f>E64+E66+E68</f>
        <v>0.42260000000000003</v>
      </c>
      <c r="G63" s="52"/>
      <c r="H63" s="264">
        <v>6.6699999999999995E-2</v>
      </c>
      <c r="I63" s="317">
        <v>0.1333</v>
      </c>
      <c r="J63" s="266">
        <f>H63+I63</f>
        <v>0.2</v>
      </c>
      <c r="K63" s="275">
        <f>SUM(J63:J70)</f>
        <v>0.4506</v>
      </c>
      <c r="L63" s="278">
        <v>48</v>
      </c>
      <c r="M63" s="278">
        <v>460</v>
      </c>
      <c r="N63" s="278">
        <v>710</v>
      </c>
      <c r="O63" s="244" t="s">
        <v>224</v>
      </c>
    </row>
    <row r="64" spans="1:15" x14ac:dyDescent="0.25">
      <c r="A64" s="335"/>
      <c r="B64" s="100" t="s">
        <v>27</v>
      </c>
      <c r="C64" s="95">
        <v>6.6699999999999995E-2</v>
      </c>
      <c r="D64" s="148">
        <v>0.1333</v>
      </c>
      <c r="E64" s="85">
        <f t="shared" ref="E64:E67" si="6">C64+D64</f>
        <v>0.2</v>
      </c>
      <c r="F64" s="298"/>
      <c r="G64" s="52"/>
      <c r="H64" s="282"/>
      <c r="I64" s="282"/>
      <c r="J64" s="282"/>
      <c r="K64" s="276"/>
      <c r="L64" s="279"/>
      <c r="M64" s="279"/>
      <c r="N64" s="279"/>
      <c r="O64" s="245"/>
    </row>
    <row r="65" spans="1:15" ht="15" customHeight="1" x14ac:dyDescent="0.25">
      <c r="A65" s="335"/>
      <c r="B65" s="100" t="s">
        <v>25</v>
      </c>
      <c r="C65" s="149">
        <v>0.05</v>
      </c>
      <c r="D65" s="148">
        <v>4.2999999999999997E-2</v>
      </c>
      <c r="E65" s="85">
        <f t="shared" si="6"/>
        <v>9.2999999999999999E-2</v>
      </c>
      <c r="F65" s="298"/>
      <c r="G65" s="52"/>
      <c r="H65" s="264">
        <v>2.5499999999999998E-2</v>
      </c>
      <c r="I65" s="317">
        <v>4.5499999999999999E-2</v>
      </c>
      <c r="J65" s="266">
        <v>7.0999999999999994E-2</v>
      </c>
      <c r="K65" s="276"/>
      <c r="L65" s="279"/>
      <c r="M65" s="279"/>
      <c r="N65" s="279"/>
      <c r="O65" s="245"/>
    </row>
    <row r="66" spans="1:15" x14ac:dyDescent="0.25">
      <c r="A66" s="335"/>
      <c r="B66" s="100" t="s">
        <v>28</v>
      </c>
      <c r="C66" s="95">
        <v>2.5499999999999998E-2</v>
      </c>
      <c r="D66" s="148">
        <v>5.0999999999999997E-2</v>
      </c>
      <c r="E66" s="85">
        <f t="shared" si="6"/>
        <v>7.6499999999999999E-2</v>
      </c>
      <c r="F66" s="298"/>
      <c r="G66" s="52"/>
      <c r="H66" s="264"/>
      <c r="I66" s="317"/>
      <c r="J66" s="266"/>
      <c r="K66" s="276"/>
      <c r="L66" s="279"/>
      <c r="M66" s="279"/>
      <c r="N66" s="279"/>
      <c r="O66" s="245"/>
    </row>
    <row r="67" spans="1:15" x14ac:dyDescent="0.25">
      <c r="A67" s="335"/>
      <c r="B67" s="100" t="s">
        <v>26</v>
      </c>
      <c r="C67" s="95">
        <v>2.1499999999999998E-2</v>
      </c>
      <c r="D67" s="148">
        <v>4.2999999999999997E-2</v>
      </c>
      <c r="E67" s="85">
        <f t="shared" si="6"/>
        <v>6.4500000000000002E-2</v>
      </c>
      <c r="F67" s="298"/>
      <c r="G67" s="52"/>
      <c r="H67" s="264"/>
      <c r="I67" s="317"/>
      <c r="J67" s="266"/>
      <c r="K67" s="276"/>
      <c r="L67" s="279"/>
      <c r="M67" s="279"/>
      <c r="N67" s="279"/>
      <c r="O67" s="245"/>
    </row>
    <row r="68" spans="1:15" s="4" customFormat="1" x14ac:dyDescent="0.25">
      <c r="A68" s="335"/>
      <c r="B68" s="105" t="s">
        <v>50</v>
      </c>
      <c r="C68" s="264">
        <v>7.1800000000000003E-2</v>
      </c>
      <c r="D68" s="265">
        <v>7.4300000000000005E-2</v>
      </c>
      <c r="E68" s="266">
        <v>0.14610000000000001</v>
      </c>
      <c r="F68" s="298"/>
      <c r="G68" s="52"/>
      <c r="H68" s="96">
        <v>3.5000000000000003E-2</v>
      </c>
      <c r="I68" s="96">
        <v>3.5000000000000003E-2</v>
      </c>
      <c r="J68" s="145">
        <v>7.0000000000000007E-2</v>
      </c>
      <c r="K68" s="276"/>
      <c r="L68" s="279"/>
      <c r="M68" s="279"/>
      <c r="N68" s="279"/>
      <c r="O68" s="245"/>
    </row>
    <row r="69" spans="1:15" s="4" customFormat="1" x14ac:dyDescent="0.25">
      <c r="A69" s="335"/>
      <c r="B69" s="100" t="s">
        <v>42</v>
      </c>
      <c r="C69" s="264"/>
      <c r="D69" s="265"/>
      <c r="E69" s="266"/>
      <c r="F69" s="298"/>
      <c r="G69" s="52"/>
      <c r="H69" s="95">
        <f>1.93%+1%+0.35%</f>
        <v>3.2799999999999996E-2</v>
      </c>
      <c r="I69" s="84">
        <v>3.6799999999999999E-2</v>
      </c>
      <c r="J69" s="97">
        <f>(H69+I69)</f>
        <v>6.9599999999999995E-2</v>
      </c>
      <c r="K69" s="276"/>
      <c r="L69" s="279"/>
      <c r="M69" s="279"/>
      <c r="N69" s="279"/>
      <c r="O69" s="245"/>
    </row>
    <row r="70" spans="1:15" s="4" customFormat="1" x14ac:dyDescent="0.25">
      <c r="A70" s="335"/>
      <c r="B70" s="100" t="s">
        <v>78</v>
      </c>
      <c r="C70" s="98"/>
      <c r="D70" s="150"/>
      <c r="E70" s="97"/>
      <c r="F70" s="298"/>
      <c r="G70" s="52"/>
      <c r="H70" s="95">
        <v>0.04</v>
      </c>
      <c r="I70" s="84">
        <v>0</v>
      </c>
      <c r="J70" s="97">
        <v>0.04</v>
      </c>
      <c r="K70" s="277"/>
      <c r="L70" s="280"/>
      <c r="M70" s="280"/>
      <c r="N70" s="280"/>
      <c r="O70" s="245"/>
    </row>
    <row r="71" spans="1:15" x14ac:dyDescent="0.25">
      <c r="A71" s="335"/>
      <c r="B71" s="100" t="s">
        <v>23</v>
      </c>
      <c r="C71" s="147">
        <v>2</v>
      </c>
      <c r="D71" s="151">
        <v>0</v>
      </c>
      <c r="E71" s="152">
        <f t="shared" ref="E71:E72" si="7">C71+D71</f>
        <v>2</v>
      </c>
      <c r="F71" s="298"/>
      <c r="G71" s="52"/>
      <c r="H71" s="267">
        <v>2</v>
      </c>
      <c r="I71" s="323">
        <v>0</v>
      </c>
      <c r="J71" s="281">
        <f>H71+I71</f>
        <v>2</v>
      </c>
      <c r="K71" s="283"/>
      <c r="L71" s="256">
        <v>47</v>
      </c>
      <c r="M71" s="256">
        <v>480</v>
      </c>
      <c r="N71" s="256">
        <v>720</v>
      </c>
      <c r="O71" s="245"/>
    </row>
    <row r="72" spans="1:15" x14ac:dyDescent="0.25">
      <c r="A72" s="335"/>
      <c r="B72" s="100" t="s">
        <v>29</v>
      </c>
      <c r="C72" s="147">
        <v>2</v>
      </c>
      <c r="D72" s="151">
        <v>0</v>
      </c>
      <c r="E72" s="152">
        <f t="shared" si="7"/>
        <v>2</v>
      </c>
      <c r="F72" s="298"/>
      <c r="G72" s="52"/>
      <c r="H72" s="267"/>
      <c r="I72" s="282"/>
      <c r="J72" s="282"/>
      <c r="K72" s="284"/>
      <c r="L72" s="257"/>
      <c r="M72" s="257"/>
      <c r="N72" s="257"/>
      <c r="O72" s="245"/>
    </row>
    <row r="73" spans="1:15" x14ac:dyDescent="0.25">
      <c r="A73" s="230"/>
      <c r="B73" s="100" t="s">
        <v>65</v>
      </c>
      <c r="C73" s="66"/>
      <c r="D73" s="49" t="s">
        <v>66</v>
      </c>
      <c r="E73" s="9"/>
      <c r="F73" s="197"/>
      <c r="G73" s="59"/>
      <c r="H73" s="196"/>
      <c r="I73" s="49" t="s">
        <v>66</v>
      </c>
      <c r="J73" s="196"/>
      <c r="K73" s="196"/>
      <c r="L73" s="167">
        <v>899</v>
      </c>
      <c r="M73" s="167">
        <v>750000</v>
      </c>
      <c r="N73" s="167">
        <v>8100</v>
      </c>
      <c r="O73" s="246"/>
    </row>
    <row r="74" spans="1:15" x14ac:dyDescent="0.25">
      <c r="A74" s="81"/>
      <c r="B74" s="2" t="s">
        <v>74</v>
      </c>
      <c r="C74" s="153"/>
      <c r="D74" s="16"/>
      <c r="E74" s="154"/>
      <c r="F74" s="76"/>
      <c r="G74" s="52"/>
      <c r="H74" s="80">
        <f>SUM(H63:H70)</f>
        <v>0.19999999999999998</v>
      </c>
      <c r="I74" s="80">
        <f>SUM(I63:I70)</f>
        <v>0.25060000000000004</v>
      </c>
      <c r="J74" s="80">
        <f>SUM(J63:J70)</f>
        <v>0.4506</v>
      </c>
      <c r="K74" s="146"/>
      <c r="L74" s="75"/>
      <c r="M74" s="75"/>
      <c r="N74" s="75"/>
    </row>
    <row r="75" spans="1:15" s="130" customFormat="1" x14ac:dyDescent="0.25">
      <c r="A75" s="127"/>
      <c r="B75" s="33"/>
      <c r="C75" s="34"/>
      <c r="D75" s="34"/>
      <c r="E75" s="128"/>
      <c r="F75" s="32"/>
      <c r="G75" s="52"/>
      <c r="H75" s="34"/>
      <c r="I75" s="129"/>
      <c r="J75" s="128"/>
      <c r="K75" s="34"/>
      <c r="L75" s="33"/>
      <c r="M75" s="33"/>
      <c r="N75" s="33"/>
      <c r="O75" s="235"/>
    </row>
    <row r="76" spans="1:15" ht="15" customHeight="1" x14ac:dyDescent="0.25">
      <c r="A76" s="320" t="s">
        <v>223</v>
      </c>
      <c r="B76" s="102" t="s">
        <v>24</v>
      </c>
      <c r="C76" s="107">
        <v>188.3</v>
      </c>
      <c r="D76" s="108">
        <v>0.1333</v>
      </c>
      <c r="E76" s="109"/>
      <c r="F76" s="261"/>
      <c r="G76" s="52"/>
      <c r="H76" s="269">
        <v>6.6699999999999995E-2</v>
      </c>
      <c r="I76" s="318">
        <v>0.1333</v>
      </c>
      <c r="J76" s="268">
        <f>H76+I76</f>
        <v>0.2</v>
      </c>
      <c r="K76" s="309">
        <f>SUM(J76:J84)</f>
        <v>0.46060000000000001</v>
      </c>
      <c r="L76" s="278">
        <v>78</v>
      </c>
      <c r="M76" s="278">
        <v>461</v>
      </c>
      <c r="N76" s="278">
        <v>710</v>
      </c>
      <c r="O76" s="244" t="s">
        <v>224</v>
      </c>
    </row>
    <row r="77" spans="1:15" x14ac:dyDescent="0.25">
      <c r="A77" s="321"/>
      <c r="B77" s="103" t="s">
        <v>27</v>
      </c>
      <c r="C77" s="92">
        <v>6.6699999999999995E-2</v>
      </c>
      <c r="D77" s="108">
        <v>0.1333</v>
      </c>
      <c r="E77" s="94">
        <f t="shared" ref="E77:E80" si="8">C77+D77</f>
        <v>0.2</v>
      </c>
      <c r="F77" s="262"/>
      <c r="G77" s="52"/>
      <c r="H77" s="319"/>
      <c r="I77" s="319"/>
      <c r="J77" s="319"/>
      <c r="K77" s="297"/>
      <c r="L77" s="279"/>
      <c r="M77" s="279"/>
      <c r="N77" s="279"/>
      <c r="O77" s="245"/>
    </row>
    <row r="78" spans="1:15" ht="15" customHeight="1" x14ac:dyDescent="0.25">
      <c r="A78" s="321"/>
      <c r="B78" s="103" t="s">
        <v>25</v>
      </c>
      <c r="C78" s="110">
        <v>0.05</v>
      </c>
      <c r="D78" s="108">
        <v>4.2999999999999997E-2</v>
      </c>
      <c r="E78" s="94">
        <f t="shared" si="8"/>
        <v>9.2999999999999999E-2</v>
      </c>
      <c r="F78" s="262"/>
      <c r="G78" s="52"/>
      <c r="H78" s="269">
        <v>2.5499999999999998E-2</v>
      </c>
      <c r="I78" s="318">
        <v>4.5499999999999999E-2</v>
      </c>
      <c r="J78" s="268">
        <v>7.0999999999999994E-2</v>
      </c>
      <c r="K78" s="297"/>
      <c r="L78" s="279"/>
      <c r="M78" s="279"/>
      <c r="N78" s="279"/>
      <c r="O78" s="245"/>
    </row>
    <row r="79" spans="1:15" x14ac:dyDescent="0.25">
      <c r="A79" s="321"/>
      <c r="B79" s="103" t="s">
        <v>28</v>
      </c>
      <c r="C79" s="92">
        <v>2.5499999999999998E-2</v>
      </c>
      <c r="D79" s="108">
        <v>5.0999999999999997E-2</v>
      </c>
      <c r="E79" s="94">
        <f t="shared" si="8"/>
        <v>7.6499999999999999E-2</v>
      </c>
      <c r="F79" s="262"/>
      <c r="G79" s="52"/>
      <c r="H79" s="269"/>
      <c r="I79" s="318"/>
      <c r="J79" s="268"/>
      <c r="K79" s="297"/>
      <c r="L79" s="279"/>
      <c r="M79" s="279"/>
      <c r="N79" s="279"/>
      <c r="O79" s="245"/>
    </row>
    <row r="80" spans="1:15" x14ac:dyDescent="0.25">
      <c r="A80" s="321"/>
      <c r="B80" s="103" t="s">
        <v>26</v>
      </c>
      <c r="C80" s="92">
        <v>2.1499999999999998E-2</v>
      </c>
      <c r="D80" s="108">
        <v>4.2999999999999997E-2</v>
      </c>
      <c r="E80" s="94">
        <f t="shared" si="8"/>
        <v>6.4500000000000002E-2</v>
      </c>
      <c r="F80" s="262"/>
      <c r="G80" s="52"/>
      <c r="H80" s="269"/>
      <c r="I80" s="318"/>
      <c r="J80" s="268"/>
      <c r="K80" s="297"/>
      <c r="L80" s="279"/>
      <c r="M80" s="279"/>
      <c r="N80" s="279"/>
      <c r="O80" s="245"/>
    </row>
    <row r="81" spans="1:15" s="4" customFormat="1" x14ac:dyDescent="0.25">
      <c r="A81" s="321"/>
      <c r="B81" s="111" t="s">
        <v>50</v>
      </c>
      <c r="C81" s="269">
        <v>7.1800000000000003E-2</v>
      </c>
      <c r="D81" s="270">
        <v>7.4300000000000005E-2</v>
      </c>
      <c r="E81" s="268">
        <v>0.14610000000000001</v>
      </c>
      <c r="F81" s="262"/>
      <c r="G81" s="52"/>
      <c r="H81" s="117">
        <v>3.5000000000000003E-2</v>
      </c>
      <c r="I81" s="117">
        <v>3.5000000000000003E-2</v>
      </c>
      <c r="J81" s="118">
        <v>7.0000000000000007E-2</v>
      </c>
      <c r="K81" s="297"/>
      <c r="L81" s="279"/>
      <c r="M81" s="279"/>
      <c r="N81" s="279"/>
      <c r="O81" s="245"/>
    </row>
    <row r="82" spans="1:15" s="4" customFormat="1" x14ac:dyDescent="0.25">
      <c r="A82" s="321"/>
      <c r="B82" s="103" t="s">
        <v>42</v>
      </c>
      <c r="C82" s="269"/>
      <c r="D82" s="270"/>
      <c r="E82" s="268"/>
      <c r="F82" s="262"/>
      <c r="G82" s="52"/>
      <c r="H82" s="92">
        <f>1.93%+1%+0.35%</f>
        <v>3.2799999999999996E-2</v>
      </c>
      <c r="I82" s="93">
        <v>3.6799999999999999E-2</v>
      </c>
      <c r="J82" s="119">
        <f>(H82+I82)</f>
        <v>6.9599999999999995E-2</v>
      </c>
      <c r="K82" s="297"/>
      <c r="L82" s="279"/>
      <c r="M82" s="279"/>
      <c r="N82" s="279"/>
      <c r="O82" s="245"/>
    </row>
    <row r="83" spans="1:15" s="4" customFormat="1" x14ac:dyDescent="0.25">
      <c r="A83" s="321"/>
      <c r="B83" s="103" t="s">
        <v>78</v>
      </c>
      <c r="C83" s="112"/>
      <c r="D83" s="113"/>
      <c r="E83" s="119"/>
      <c r="F83" s="262"/>
      <c r="G83" s="52"/>
      <c r="H83" s="92">
        <v>0.04</v>
      </c>
      <c r="I83" s="93">
        <v>0</v>
      </c>
      <c r="J83" s="119">
        <v>0.04</v>
      </c>
      <c r="K83" s="297"/>
      <c r="L83" s="279"/>
      <c r="M83" s="279"/>
      <c r="N83" s="279"/>
      <c r="O83" s="245"/>
    </row>
    <row r="84" spans="1:15" x14ac:dyDescent="0.25">
      <c r="A84" s="321"/>
      <c r="B84" s="103" t="s">
        <v>79</v>
      </c>
      <c r="C84" s="107"/>
      <c r="D84" s="114"/>
      <c r="E84" s="115"/>
      <c r="F84" s="262"/>
      <c r="G84" s="52"/>
      <c r="H84" s="92">
        <v>0</v>
      </c>
      <c r="I84" s="93">
        <v>0.01</v>
      </c>
      <c r="J84" s="119">
        <f>H84+I84</f>
        <v>0.01</v>
      </c>
      <c r="K84" s="310"/>
      <c r="L84" s="280"/>
      <c r="M84" s="280"/>
      <c r="N84" s="280"/>
      <c r="O84" s="245"/>
    </row>
    <row r="85" spans="1:15" x14ac:dyDescent="0.25">
      <c r="A85" s="321"/>
      <c r="B85" s="103" t="s">
        <v>23</v>
      </c>
      <c r="C85" s="107">
        <v>2</v>
      </c>
      <c r="D85" s="114">
        <v>0</v>
      </c>
      <c r="E85" s="115">
        <f t="shared" ref="E85:E86" si="9">C85+D85</f>
        <v>2</v>
      </c>
      <c r="F85" s="262"/>
      <c r="G85" s="52"/>
      <c r="H85" s="285">
        <v>2</v>
      </c>
      <c r="I85" s="287">
        <v>0</v>
      </c>
      <c r="J85" s="289">
        <f>H85+I85</f>
        <v>2</v>
      </c>
      <c r="K85" s="291">
        <f>J85</f>
        <v>2</v>
      </c>
      <c r="L85" s="293">
        <v>47</v>
      </c>
      <c r="M85" s="293">
        <v>480</v>
      </c>
      <c r="N85" s="293">
        <v>720</v>
      </c>
      <c r="O85" s="245"/>
    </row>
    <row r="86" spans="1:15" x14ac:dyDescent="0.25">
      <c r="A86" s="322"/>
      <c r="B86" s="103" t="s">
        <v>29</v>
      </c>
      <c r="C86" s="107">
        <v>2</v>
      </c>
      <c r="D86" s="114">
        <v>0</v>
      </c>
      <c r="E86" s="115">
        <f t="shared" si="9"/>
        <v>2</v>
      </c>
      <c r="F86" s="263"/>
      <c r="G86" s="52"/>
      <c r="H86" s="286"/>
      <c r="I86" s="288"/>
      <c r="J86" s="290"/>
      <c r="K86" s="292"/>
      <c r="L86" s="274"/>
      <c r="M86" s="274"/>
      <c r="N86" s="274"/>
      <c r="O86" s="245"/>
    </row>
    <row r="87" spans="1:15" x14ac:dyDescent="0.25">
      <c r="A87" s="230"/>
      <c r="B87" s="103" t="s">
        <v>65</v>
      </c>
      <c r="C87" s="48"/>
      <c r="D87" s="143" t="s">
        <v>66</v>
      </c>
      <c r="E87" s="142"/>
      <c r="F87" s="197"/>
      <c r="G87" s="59"/>
      <c r="H87" s="77"/>
      <c r="I87" s="143" t="s">
        <v>66</v>
      </c>
      <c r="J87" s="77"/>
      <c r="K87" s="77"/>
      <c r="L87" s="167">
        <v>899</v>
      </c>
      <c r="M87" s="167">
        <v>750000</v>
      </c>
      <c r="N87" s="167">
        <v>8100</v>
      </c>
      <c r="O87" s="245"/>
    </row>
    <row r="88" spans="1:15" x14ac:dyDescent="0.25">
      <c r="A88" s="81"/>
      <c r="B88" s="5" t="s">
        <v>74</v>
      </c>
      <c r="C88" s="78"/>
      <c r="D88" s="14"/>
      <c r="E88" s="56"/>
      <c r="F88" s="76"/>
      <c r="G88" s="52"/>
      <c r="H88" s="77">
        <f>SUM(H76:H84)</f>
        <v>0.19999999999999998</v>
      </c>
      <c r="I88" s="77">
        <f>SUM(I76:I84)</f>
        <v>0.26060000000000005</v>
      </c>
      <c r="J88" s="77">
        <f>SUM(J76:J84)</f>
        <v>0.46060000000000001</v>
      </c>
      <c r="K88" s="79"/>
      <c r="L88" s="75"/>
      <c r="M88" s="75"/>
      <c r="N88" s="75"/>
      <c r="O88" s="246"/>
    </row>
    <row r="89" spans="1:15" s="130" customFormat="1" x14ac:dyDescent="0.25">
      <c r="A89" s="120"/>
      <c r="C89" s="155"/>
      <c r="D89" s="34"/>
      <c r="E89" s="128"/>
      <c r="F89" s="32"/>
      <c r="G89" s="52"/>
      <c r="H89" s="34"/>
      <c r="I89" s="129"/>
      <c r="J89" s="128"/>
      <c r="K89" s="34"/>
      <c r="L89" s="33"/>
      <c r="M89" s="33"/>
      <c r="N89" s="33"/>
      <c r="O89" s="235"/>
    </row>
    <row r="90" spans="1:15" s="139" customFormat="1" ht="15.75" x14ac:dyDescent="0.25">
      <c r="A90" s="133"/>
      <c r="B90" s="131"/>
      <c r="C90" s="134"/>
      <c r="D90" s="135"/>
      <c r="E90" s="136"/>
      <c r="F90" s="137"/>
      <c r="G90" s="138"/>
      <c r="H90" s="134"/>
      <c r="I90" s="135"/>
      <c r="J90" s="136"/>
      <c r="K90" s="137"/>
      <c r="L90" s="134"/>
      <c r="M90" s="134"/>
      <c r="N90" s="134"/>
      <c r="O90" s="236"/>
    </row>
    <row r="91" spans="1:15" s="4" customFormat="1" ht="15" customHeight="1" x14ac:dyDescent="0.25">
      <c r="A91" s="336" t="s">
        <v>38</v>
      </c>
      <c r="B91" s="100" t="s">
        <v>10</v>
      </c>
      <c r="C91" s="122"/>
      <c r="D91" s="124"/>
      <c r="E91" s="123"/>
      <c r="F91" s="261"/>
      <c r="G91" s="52"/>
      <c r="H91" s="83">
        <v>3.8675000000000001E-2</v>
      </c>
      <c r="I91" s="84">
        <v>0.15232499999999999</v>
      </c>
      <c r="J91" s="85">
        <v>0.191</v>
      </c>
      <c r="K91" s="250">
        <f>SUM(J91:J96)</f>
        <v>0.40060000000000001</v>
      </c>
      <c r="L91" s="256" t="s">
        <v>55</v>
      </c>
      <c r="M91" s="256"/>
      <c r="N91" s="256"/>
      <c r="O91" s="234"/>
    </row>
    <row r="92" spans="1:15" s="4" customFormat="1" x14ac:dyDescent="0.25">
      <c r="A92" s="337"/>
      <c r="B92" s="100" t="s">
        <v>11</v>
      </c>
      <c r="C92" s="122"/>
      <c r="D92" s="124"/>
      <c r="E92" s="123"/>
      <c r="F92" s="262"/>
      <c r="G92" s="52"/>
      <c r="H92" s="83">
        <v>6.3750000000000001E-2</v>
      </c>
      <c r="I92" s="84">
        <v>3.0124999999999999E-2</v>
      </c>
      <c r="J92" s="85">
        <v>3.6499999999999998E-2</v>
      </c>
      <c r="K92" s="251"/>
      <c r="L92" s="257"/>
      <c r="M92" s="257"/>
      <c r="N92" s="257"/>
      <c r="O92" s="234"/>
    </row>
    <row r="93" spans="1:15" s="4" customFormat="1" x14ac:dyDescent="0.25">
      <c r="A93" s="337"/>
      <c r="B93" s="100" t="s">
        <v>13</v>
      </c>
      <c r="C93" s="122"/>
      <c r="D93" s="124"/>
      <c r="E93" s="123"/>
      <c r="F93" s="262"/>
      <c r="G93" s="52"/>
      <c r="H93" s="125">
        <v>4.7500000000000001E-2</v>
      </c>
      <c r="I93" s="125">
        <v>4.2500000000000003E-2</v>
      </c>
      <c r="J93" s="126">
        <v>0.09</v>
      </c>
      <c r="K93" s="251"/>
      <c r="L93" s="257"/>
      <c r="M93" s="257"/>
      <c r="N93" s="257"/>
      <c r="O93" s="234"/>
    </row>
    <row r="94" spans="1:15" s="4" customFormat="1" x14ac:dyDescent="0.25">
      <c r="A94" s="337"/>
      <c r="B94" s="100" t="s">
        <v>12</v>
      </c>
      <c r="C94" s="122"/>
      <c r="D94" s="124"/>
      <c r="E94" s="123"/>
      <c r="F94" s="262"/>
      <c r="G94" s="52"/>
      <c r="H94" s="83">
        <v>3.2800000000000003E-2</v>
      </c>
      <c r="I94" s="84">
        <v>3.6799999999999999E-2</v>
      </c>
      <c r="J94" s="85">
        <f>(H94+I94)</f>
        <v>6.9599999999999995E-2</v>
      </c>
      <c r="K94" s="251"/>
      <c r="L94" s="257"/>
      <c r="M94" s="257"/>
      <c r="N94" s="257"/>
      <c r="O94" s="234"/>
    </row>
    <row r="95" spans="1:15" s="4" customFormat="1" x14ac:dyDescent="0.25">
      <c r="A95" s="337"/>
      <c r="B95" s="100" t="s">
        <v>47</v>
      </c>
      <c r="C95" s="122"/>
      <c r="D95" s="124"/>
      <c r="E95" s="123"/>
      <c r="F95" s="262"/>
      <c r="G95" s="52"/>
      <c r="H95" s="83">
        <v>0.01</v>
      </c>
      <c r="I95" s="84">
        <v>0</v>
      </c>
      <c r="J95" s="85">
        <v>0.01</v>
      </c>
      <c r="K95" s="251"/>
      <c r="L95" s="257"/>
      <c r="M95" s="257"/>
      <c r="N95" s="257"/>
      <c r="O95" s="234"/>
    </row>
    <row r="96" spans="1:15" s="4" customFormat="1" x14ac:dyDescent="0.25">
      <c r="A96" s="338"/>
      <c r="B96" s="100" t="s">
        <v>48</v>
      </c>
      <c r="C96" s="122"/>
      <c r="D96" s="124"/>
      <c r="E96" s="123"/>
      <c r="F96" s="263"/>
      <c r="G96" s="52"/>
      <c r="H96" s="83">
        <v>3.5000000000000001E-3</v>
      </c>
      <c r="I96" s="84">
        <v>0</v>
      </c>
      <c r="J96" s="85">
        <v>3.5000000000000001E-3</v>
      </c>
      <c r="K96" s="251"/>
      <c r="L96" s="257"/>
      <c r="M96" s="257"/>
      <c r="N96" s="257"/>
      <c r="O96" s="234"/>
    </row>
    <row r="97" spans="1:15" s="4" customFormat="1" x14ac:dyDescent="0.25">
      <c r="A97" s="70"/>
      <c r="B97" s="2" t="s">
        <v>75</v>
      </c>
      <c r="C97" s="15"/>
      <c r="D97" s="16"/>
      <c r="E97" s="11"/>
      <c r="F97" s="69"/>
      <c r="G97" s="52"/>
      <c r="H97" s="66">
        <f>SUM(H91:H96)</f>
        <v>0.19622500000000001</v>
      </c>
      <c r="I97" s="66">
        <f t="shared" ref="I97:J97" si="10">SUM(I91:I96)</f>
        <v>0.26175000000000004</v>
      </c>
      <c r="J97" s="66">
        <f t="shared" si="10"/>
        <v>0.40060000000000001</v>
      </c>
      <c r="K97" s="252"/>
      <c r="L97" s="64"/>
      <c r="M97" s="64"/>
      <c r="N97" s="64"/>
      <c r="O97" s="234"/>
    </row>
    <row r="98" spans="1:15" s="4" customFormat="1" x14ac:dyDescent="0.25">
      <c r="A98" s="41"/>
      <c r="B98" s="21"/>
      <c r="C98" s="30"/>
      <c r="D98" s="31"/>
      <c r="E98" s="17"/>
      <c r="F98" s="17"/>
      <c r="G98" s="52"/>
      <c r="H98" s="46"/>
      <c r="I98" s="46"/>
      <c r="J98" s="46"/>
      <c r="K98" s="47"/>
      <c r="L98" s="55"/>
      <c r="M98" s="55"/>
      <c r="N98" s="55"/>
      <c r="O98" s="234"/>
    </row>
    <row r="99" spans="1:15" ht="15" customHeight="1" x14ac:dyDescent="0.25">
      <c r="A99" s="339" t="s">
        <v>39</v>
      </c>
      <c r="B99" s="102" t="s">
        <v>14</v>
      </c>
      <c r="C99" s="20"/>
      <c r="D99" s="44"/>
      <c r="E99" s="10"/>
      <c r="F99" s="261"/>
      <c r="G99" s="52"/>
      <c r="H99" s="92">
        <v>1.6674999999999999E-2</v>
      </c>
      <c r="I99" s="93">
        <v>0.138325</v>
      </c>
      <c r="J99" s="94">
        <v>0.155</v>
      </c>
      <c r="K99" s="253">
        <f>SUM(J99:J103)</f>
        <v>0.29559999999999997</v>
      </c>
      <c r="L99" s="256">
        <v>50</v>
      </c>
      <c r="M99" s="256">
        <v>300</v>
      </c>
      <c r="N99" s="256">
        <v>600</v>
      </c>
    </row>
    <row r="100" spans="1:15" x14ac:dyDescent="0.25">
      <c r="A100" s="340"/>
      <c r="B100" s="103" t="s">
        <v>15</v>
      </c>
      <c r="C100" s="13"/>
      <c r="D100" s="45"/>
      <c r="E100" s="10"/>
      <c r="F100" s="262"/>
      <c r="G100" s="52"/>
      <c r="H100" s="92">
        <v>2.5499999999999998E-2</v>
      </c>
      <c r="I100" s="93">
        <v>4.5499999999999999E-2</v>
      </c>
      <c r="J100" s="94">
        <f>H100+I100</f>
        <v>7.0999999999999994E-2</v>
      </c>
      <c r="K100" s="254"/>
      <c r="L100" s="256"/>
      <c r="M100" s="257"/>
      <c r="N100" s="257"/>
    </row>
    <row r="101" spans="1:15" x14ac:dyDescent="0.25">
      <c r="A101" s="340"/>
      <c r="B101" s="103" t="s">
        <v>16</v>
      </c>
      <c r="C101" s="13"/>
      <c r="D101" s="45"/>
      <c r="E101" s="10"/>
      <c r="F101" s="262"/>
      <c r="G101" s="52"/>
      <c r="H101" s="92">
        <v>1.9300000000000001E-2</v>
      </c>
      <c r="I101" s="93">
        <v>3.6799999999999999E-2</v>
      </c>
      <c r="J101" s="94">
        <v>5.6099999999999997E-2</v>
      </c>
      <c r="K101" s="254"/>
      <c r="L101" s="256"/>
      <c r="M101" s="257"/>
      <c r="N101" s="257"/>
    </row>
    <row r="102" spans="1:15" x14ac:dyDescent="0.25">
      <c r="A102" s="340"/>
      <c r="B102" s="103" t="s">
        <v>45</v>
      </c>
      <c r="C102" s="13"/>
      <c r="D102" s="45"/>
      <c r="E102" s="10"/>
      <c r="F102" s="262"/>
      <c r="G102" s="52"/>
      <c r="H102" s="92">
        <v>0.01</v>
      </c>
      <c r="I102" s="93">
        <v>0</v>
      </c>
      <c r="J102" s="94">
        <f>H102+I102</f>
        <v>0.01</v>
      </c>
      <c r="K102" s="254"/>
      <c r="L102" s="256"/>
      <c r="M102" s="257"/>
      <c r="N102" s="257"/>
    </row>
    <row r="103" spans="1:15" x14ac:dyDescent="0.25">
      <c r="A103" s="341"/>
      <c r="B103" s="103" t="s">
        <v>46</v>
      </c>
      <c r="C103" s="13"/>
      <c r="D103" s="45"/>
      <c r="E103" s="10"/>
      <c r="F103" s="263"/>
      <c r="G103" s="52"/>
      <c r="H103" s="92">
        <v>3.5000000000000001E-3</v>
      </c>
      <c r="I103" s="93">
        <v>0</v>
      </c>
      <c r="J103" s="94">
        <f>H103+I103</f>
        <v>3.5000000000000001E-3</v>
      </c>
      <c r="K103" s="254"/>
      <c r="L103" s="256"/>
      <c r="M103" s="257"/>
      <c r="N103" s="257"/>
    </row>
    <row r="104" spans="1:15" x14ac:dyDescent="0.25">
      <c r="A104" s="120"/>
      <c r="B104" s="5" t="s">
        <v>76</v>
      </c>
      <c r="C104" s="13"/>
      <c r="D104" s="14"/>
      <c r="E104" s="10"/>
      <c r="F104" s="72"/>
      <c r="G104" s="52"/>
      <c r="H104" s="48">
        <f>SUM(H99:H103)</f>
        <v>7.4975E-2</v>
      </c>
      <c r="I104" s="48">
        <f t="shared" ref="I104:J104" si="11">SUM(I99:I103)</f>
        <v>0.22062500000000002</v>
      </c>
      <c r="J104" s="48">
        <f t="shared" si="11"/>
        <v>0.29559999999999997</v>
      </c>
      <c r="K104" s="255"/>
      <c r="L104" s="256"/>
      <c r="M104" s="64"/>
      <c r="N104" s="64"/>
    </row>
    <row r="105" spans="1:15" x14ac:dyDescent="0.25">
      <c r="G105" s="52"/>
    </row>
    <row r="106" spans="1:15" ht="15" customHeight="1" x14ac:dyDescent="0.25">
      <c r="A106" s="320" t="s">
        <v>59</v>
      </c>
      <c r="B106" s="100" t="s">
        <v>60</v>
      </c>
      <c r="C106" s="15"/>
      <c r="D106" s="16"/>
      <c r="E106" s="11"/>
      <c r="F106" s="261"/>
      <c r="G106" s="52"/>
      <c r="H106" s="83">
        <v>1.6674999999999999E-2</v>
      </c>
      <c r="I106" s="84">
        <v>0.138325</v>
      </c>
      <c r="J106" s="85">
        <v>0.155</v>
      </c>
      <c r="K106" s="250">
        <f>SUM(J106:J110)</f>
        <v>0.22599999999999998</v>
      </c>
      <c r="L106" s="256">
        <v>60</v>
      </c>
      <c r="M106" s="256">
        <v>302</v>
      </c>
      <c r="N106" s="256">
        <v>600</v>
      </c>
    </row>
    <row r="107" spans="1:15" x14ac:dyDescent="0.25">
      <c r="A107" s="321"/>
      <c r="B107" s="100" t="s">
        <v>61</v>
      </c>
      <c r="C107" s="15"/>
      <c r="D107" s="43"/>
      <c r="E107" s="11"/>
      <c r="F107" s="262"/>
      <c r="G107" s="52"/>
      <c r="H107" s="83">
        <v>2.5499999999999998E-2</v>
      </c>
      <c r="I107" s="84">
        <v>4.5499999999999999E-2</v>
      </c>
      <c r="J107" s="85">
        <f>H107+I107</f>
        <v>7.0999999999999994E-2</v>
      </c>
      <c r="K107" s="251"/>
      <c r="L107" s="256"/>
      <c r="M107" s="257"/>
      <c r="N107" s="257"/>
    </row>
    <row r="108" spans="1:15" x14ac:dyDescent="0.25">
      <c r="A108" s="321"/>
      <c r="B108" s="100" t="s">
        <v>62</v>
      </c>
      <c r="C108" s="15"/>
      <c r="D108" s="43"/>
      <c r="E108" s="11"/>
      <c r="F108" s="262"/>
      <c r="G108" s="52"/>
      <c r="H108" s="83">
        <v>0</v>
      </c>
      <c r="I108" s="84">
        <v>0</v>
      </c>
      <c r="J108" s="85">
        <f>H108+I108</f>
        <v>0</v>
      </c>
      <c r="K108" s="251"/>
      <c r="L108" s="256"/>
      <c r="M108" s="257"/>
      <c r="N108" s="257"/>
    </row>
    <row r="109" spans="1:15" x14ac:dyDescent="0.25">
      <c r="A109" s="321"/>
      <c r="B109" s="100" t="s">
        <v>63</v>
      </c>
      <c r="C109" s="15"/>
      <c r="D109" s="43"/>
      <c r="E109" s="11"/>
      <c r="F109" s="262"/>
      <c r="G109" s="52"/>
      <c r="H109" s="83">
        <v>0</v>
      </c>
      <c r="I109" s="84">
        <v>0</v>
      </c>
      <c r="J109" s="85">
        <f>H109+I109</f>
        <v>0</v>
      </c>
      <c r="K109" s="251"/>
      <c r="L109" s="256"/>
      <c r="M109" s="257"/>
      <c r="N109" s="257"/>
    </row>
    <row r="110" spans="1:15" x14ac:dyDescent="0.25">
      <c r="A110" s="322"/>
      <c r="B110" s="100" t="s">
        <v>64</v>
      </c>
      <c r="C110" s="15"/>
      <c r="D110" s="43"/>
      <c r="E110" s="11"/>
      <c r="F110" s="263"/>
      <c r="G110" s="52"/>
      <c r="H110" s="83">
        <v>0</v>
      </c>
      <c r="I110" s="84">
        <v>0</v>
      </c>
      <c r="J110" s="85">
        <f>H110+I110</f>
        <v>0</v>
      </c>
      <c r="K110" s="251"/>
      <c r="L110" s="256"/>
      <c r="M110" s="257"/>
      <c r="N110" s="257"/>
    </row>
    <row r="111" spans="1:15" x14ac:dyDescent="0.25">
      <c r="A111" s="121"/>
      <c r="B111" s="2" t="s">
        <v>77</v>
      </c>
      <c r="C111" s="15"/>
      <c r="D111" s="16"/>
      <c r="E111" s="11"/>
      <c r="F111" s="72"/>
      <c r="G111" s="52"/>
      <c r="H111" s="66">
        <f>SUM(H106:H110)</f>
        <v>4.2174999999999997E-2</v>
      </c>
      <c r="I111" s="66">
        <f t="shared" ref="I111:J111" si="12">SUM(I106:I110)</f>
        <v>0.18382500000000002</v>
      </c>
      <c r="J111" s="66">
        <f t="shared" si="12"/>
        <v>0.22599999999999998</v>
      </c>
      <c r="K111" s="252"/>
      <c r="L111" s="256"/>
      <c r="M111" s="64"/>
      <c r="N111" s="64"/>
    </row>
  </sheetData>
  <mergeCells count="134">
    <mergeCell ref="L20:L23"/>
    <mergeCell ref="M20:M23"/>
    <mergeCell ref="N20:N23"/>
    <mergeCell ref="K13:K17"/>
    <mergeCell ref="L13:L17"/>
    <mergeCell ref="M13:M17"/>
    <mergeCell ref="N13:N17"/>
    <mergeCell ref="B1:B2"/>
    <mergeCell ref="A1:A2"/>
    <mergeCell ref="A34:A37"/>
    <mergeCell ref="A26:A30"/>
    <mergeCell ref="A3:A11"/>
    <mergeCell ref="A13:A18"/>
    <mergeCell ref="F13:F17"/>
    <mergeCell ref="A20:A24"/>
    <mergeCell ref="F20:F23"/>
    <mergeCell ref="A106:A110"/>
    <mergeCell ref="F106:F110"/>
    <mergeCell ref="M106:M110"/>
    <mergeCell ref="H53:H54"/>
    <mergeCell ref="I53:I54"/>
    <mergeCell ref="J53:J54"/>
    <mergeCell ref="H55:H56"/>
    <mergeCell ref="I55:I56"/>
    <mergeCell ref="J55:J56"/>
    <mergeCell ref="A63:A72"/>
    <mergeCell ref="F63:F72"/>
    <mergeCell ref="H63:H64"/>
    <mergeCell ref="I63:I64"/>
    <mergeCell ref="J63:J64"/>
    <mergeCell ref="A91:A96"/>
    <mergeCell ref="A99:A103"/>
    <mergeCell ref="K63:K70"/>
    <mergeCell ref="L63:L70"/>
    <mergeCell ref="A76:A86"/>
    <mergeCell ref="K76:K84"/>
    <mergeCell ref="L76:L84"/>
    <mergeCell ref="M40:M47"/>
    <mergeCell ref="I71:I72"/>
    <mergeCell ref="M91:M96"/>
    <mergeCell ref="L85:L86"/>
    <mergeCell ref="M85:M86"/>
    <mergeCell ref="H76:H77"/>
    <mergeCell ref="A51:A60"/>
    <mergeCell ref="A40:A48"/>
    <mergeCell ref="F51:F60"/>
    <mergeCell ref="F40:F48"/>
    <mergeCell ref="H51:H52"/>
    <mergeCell ref="I51:I52"/>
    <mergeCell ref="J51:J52"/>
    <mergeCell ref="H65:H67"/>
    <mergeCell ref="I65:I67"/>
    <mergeCell ref="J65:J67"/>
    <mergeCell ref="M63:M70"/>
    <mergeCell ref="N63:N70"/>
    <mergeCell ref="F99:F103"/>
    <mergeCell ref="I76:I77"/>
    <mergeCell ref="J76:J77"/>
    <mergeCell ref="I78:I80"/>
    <mergeCell ref="J78:J80"/>
    <mergeCell ref="N71:N72"/>
    <mergeCell ref="F3:F9"/>
    <mergeCell ref="K34:K36"/>
    <mergeCell ref="K26:K29"/>
    <mergeCell ref="F26:F29"/>
    <mergeCell ref="F34:F36"/>
    <mergeCell ref="I44:I45"/>
    <mergeCell ref="J44:J45"/>
    <mergeCell ref="I40:I41"/>
    <mergeCell ref="K3:K9"/>
    <mergeCell ref="J40:J41"/>
    <mergeCell ref="H42:H43"/>
    <mergeCell ref="I42:I43"/>
    <mergeCell ref="J42:J43"/>
    <mergeCell ref="K20:K23"/>
    <mergeCell ref="J71:J72"/>
    <mergeCell ref="K71:K72"/>
    <mergeCell ref="L71:L72"/>
    <mergeCell ref="M71:M72"/>
    <mergeCell ref="M76:M84"/>
    <mergeCell ref="N76:N84"/>
    <mergeCell ref="H85:H86"/>
    <mergeCell ref="I85:I86"/>
    <mergeCell ref="J85:J86"/>
    <mergeCell ref="K85:K86"/>
    <mergeCell ref="N85:N86"/>
    <mergeCell ref="C1:F1"/>
    <mergeCell ref="H40:H41"/>
    <mergeCell ref="H44:H45"/>
    <mergeCell ref="F91:F96"/>
    <mergeCell ref="C68:C69"/>
    <mergeCell ref="D68:D69"/>
    <mergeCell ref="E68:E69"/>
    <mergeCell ref="H71:H72"/>
    <mergeCell ref="F76:F86"/>
    <mergeCell ref="E81:E82"/>
    <mergeCell ref="C81:C82"/>
    <mergeCell ref="D81:D82"/>
    <mergeCell ref="H78:H80"/>
    <mergeCell ref="H1:N1"/>
    <mergeCell ref="M3:M9"/>
    <mergeCell ref="N3:N9"/>
    <mergeCell ref="L3:L9"/>
    <mergeCell ref="L26:L29"/>
    <mergeCell ref="L34:L36"/>
    <mergeCell ref="K40:K47"/>
    <mergeCell ref="M26:M29"/>
    <mergeCell ref="N26:N29"/>
    <mergeCell ref="M34:M36"/>
    <mergeCell ref="N34:N36"/>
    <mergeCell ref="O76:O88"/>
    <mergeCell ref="O63:O73"/>
    <mergeCell ref="O51:O60"/>
    <mergeCell ref="O40:O49"/>
    <mergeCell ref="O34:O37"/>
    <mergeCell ref="O26:O30"/>
    <mergeCell ref="O20:O24"/>
    <mergeCell ref="O13:O18"/>
    <mergeCell ref="K106:K111"/>
    <mergeCell ref="K99:K104"/>
    <mergeCell ref="K91:K97"/>
    <mergeCell ref="L99:L104"/>
    <mergeCell ref="L106:L111"/>
    <mergeCell ref="L91:L96"/>
    <mergeCell ref="N40:N47"/>
    <mergeCell ref="L40:L47"/>
    <mergeCell ref="N91:N96"/>
    <mergeCell ref="M99:M103"/>
    <mergeCell ref="N99:N103"/>
    <mergeCell ref="K51:K59"/>
    <mergeCell ref="L51:L59"/>
    <mergeCell ref="M51:M59"/>
    <mergeCell ref="N51:N59"/>
    <mergeCell ref="N106:N110"/>
  </mergeCells>
  <pageMargins left="0.23622047244094491" right="0.23622047244094491" top="0.74803149606299213" bottom="0.74803149606299213" header="0.31496062992125984" footer="0.31496062992125984"/>
  <pageSetup paperSize="8" scale="91" orientation="landscape" r:id="rId1"/>
  <rowBreaks count="4" manualBreakCount="4">
    <brk id="39" max="16383" man="1"/>
    <brk id="75" max="16383" man="1"/>
    <brk id="111" max="16383" man="1"/>
    <brk id="1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opLeftCell="A7" workbookViewId="0">
      <selection activeCell="C2" sqref="C2:C5"/>
    </sheetView>
  </sheetViews>
  <sheetFormatPr defaultRowHeight="15" x14ac:dyDescent="0.25"/>
  <cols>
    <col min="1" max="1" width="9.140625" style="202"/>
    <col min="2" max="2" width="10.7109375" style="219" customWidth="1"/>
    <col min="3" max="3" width="52.42578125" style="202" customWidth="1"/>
    <col min="4" max="4" width="9.140625" style="221"/>
    <col min="5" max="5" width="38.140625" style="203" customWidth="1"/>
    <col min="6" max="8" width="10.42578125" style="203" bestFit="1" customWidth="1"/>
    <col min="9" max="9" width="12.140625" style="203" bestFit="1" customWidth="1"/>
    <col min="10" max="16384" width="9.140625" style="203"/>
  </cols>
  <sheetData>
    <row r="1" spans="1:9" x14ac:dyDescent="0.25">
      <c r="A1" s="206" t="s">
        <v>57</v>
      </c>
      <c r="B1" s="218" t="s">
        <v>82</v>
      </c>
      <c r="C1" s="207" t="s">
        <v>81</v>
      </c>
      <c r="D1" s="220" t="s">
        <v>83</v>
      </c>
      <c r="E1" s="207" t="s">
        <v>81</v>
      </c>
      <c r="F1" s="208" t="s">
        <v>183</v>
      </c>
      <c r="G1" s="206" t="s">
        <v>184</v>
      </c>
      <c r="H1" s="208" t="s">
        <v>122</v>
      </c>
    </row>
    <row r="2" spans="1:9" x14ac:dyDescent="0.25">
      <c r="A2" s="358" t="s">
        <v>84</v>
      </c>
      <c r="B2" s="360" t="s">
        <v>85</v>
      </c>
      <c r="C2" s="362" t="s">
        <v>188</v>
      </c>
      <c r="D2" s="360" t="s">
        <v>86</v>
      </c>
      <c r="E2" s="204" t="s">
        <v>189</v>
      </c>
      <c r="F2" s="205">
        <v>6.6699999999999995E-2</v>
      </c>
      <c r="G2" s="205">
        <v>0.1333</v>
      </c>
      <c r="H2" s="205">
        <f>F2+G2</f>
        <v>0.2</v>
      </c>
      <c r="I2" s="160" t="s">
        <v>221</v>
      </c>
    </row>
    <row r="3" spans="1:9" x14ac:dyDescent="0.25">
      <c r="A3" s="359"/>
      <c r="B3" s="361"/>
      <c r="C3" s="363"/>
      <c r="D3" s="361"/>
      <c r="E3" s="204" t="s">
        <v>190</v>
      </c>
      <c r="F3" s="205">
        <v>2.1499999999999998E-2</v>
      </c>
      <c r="G3" s="205">
        <v>4.2999999999999997E-2</v>
      </c>
      <c r="H3" s="205">
        <f t="shared" ref="H3:H5" si="0">F3+G3</f>
        <v>6.4500000000000002E-2</v>
      </c>
    </row>
    <row r="4" spans="1:9" x14ac:dyDescent="0.25">
      <c r="A4" s="359"/>
      <c r="B4" s="361"/>
      <c r="C4" s="363"/>
      <c r="D4" s="361"/>
      <c r="E4" s="204" t="s">
        <v>191</v>
      </c>
      <c r="F4" s="205">
        <v>4.0000000000000001E-3</v>
      </c>
      <c r="G4" s="205">
        <v>2.5000000000000001E-3</v>
      </c>
      <c r="H4" s="205">
        <f t="shared" si="0"/>
        <v>6.5000000000000006E-3</v>
      </c>
    </row>
    <row r="5" spans="1:9" x14ac:dyDescent="0.25">
      <c r="A5" s="359"/>
      <c r="B5" s="361"/>
      <c r="C5" s="363"/>
      <c r="D5" s="361"/>
      <c r="E5" s="204" t="s">
        <v>192</v>
      </c>
      <c r="F5" s="205">
        <v>3.5000000000000003E-2</v>
      </c>
      <c r="G5" s="205">
        <v>3.5000000000000003E-2</v>
      </c>
      <c r="H5" s="205">
        <f t="shared" si="0"/>
        <v>7.0000000000000007E-2</v>
      </c>
    </row>
    <row r="6" spans="1:9" s="1" customFormat="1" x14ac:dyDescent="0.25">
      <c r="A6" s="376"/>
      <c r="B6" s="377"/>
      <c r="C6" s="377"/>
      <c r="D6" s="377"/>
      <c r="E6" s="378"/>
      <c r="F6" s="222">
        <f>SUM(F2:F5)</f>
        <v>0.12720000000000001</v>
      </c>
      <c r="G6" s="222">
        <f>SUM(G2:G5)</f>
        <v>0.21380000000000002</v>
      </c>
      <c r="H6" s="222">
        <f>SUM(H2:H5)</f>
        <v>0.34100000000000003</v>
      </c>
    </row>
    <row r="7" spans="1:9" x14ac:dyDescent="0.25">
      <c r="A7" s="353"/>
      <c r="B7" s="354"/>
      <c r="C7" s="354"/>
      <c r="D7" s="354"/>
      <c r="E7" s="354"/>
      <c r="F7" s="354"/>
      <c r="G7" s="354"/>
      <c r="H7" s="355"/>
    </row>
    <row r="8" spans="1:9" x14ac:dyDescent="0.25">
      <c r="A8" s="364" t="s">
        <v>84</v>
      </c>
      <c r="B8" s="366" t="s">
        <v>195</v>
      </c>
      <c r="C8" s="368" t="s">
        <v>194</v>
      </c>
      <c r="D8" s="366" t="s">
        <v>219</v>
      </c>
      <c r="E8" s="223" t="s">
        <v>189</v>
      </c>
      <c r="F8" s="224">
        <v>6.6699999999999995E-2</v>
      </c>
      <c r="G8" s="224">
        <v>0.1333</v>
      </c>
      <c r="H8" s="224">
        <f>F8+G8</f>
        <v>0.2</v>
      </c>
    </row>
    <row r="9" spans="1:9" x14ac:dyDescent="0.25">
      <c r="A9" s="365"/>
      <c r="B9" s="367"/>
      <c r="C9" s="369"/>
      <c r="D9" s="367"/>
      <c r="E9" s="223" t="s">
        <v>191</v>
      </c>
      <c r="F9" s="224">
        <v>4.0000000000000001E-3</v>
      </c>
      <c r="G9" s="224">
        <v>2.5000000000000001E-3</v>
      </c>
      <c r="H9" s="224">
        <f t="shared" ref="H9:H10" si="1">F9+G9</f>
        <v>6.5000000000000006E-3</v>
      </c>
    </row>
    <row r="10" spans="1:9" x14ac:dyDescent="0.25">
      <c r="A10" s="365"/>
      <c r="B10" s="367"/>
      <c r="C10" s="369"/>
      <c r="D10" s="367"/>
      <c r="E10" s="223" t="s">
        <v>192</v>
      </c>
      <c r="F10" s="224">
        <v>3.5000000000000003E-2</v>
      </c>
      <c r="G10" s="224">
        <v>3.5000000000000003E-2</v>
      </c>
      <c r="H10" s="224">
        <f t="shared" si="1"/>
        <v>7.0000000000000007E-2</v>
      </c>
    </row>
    <row r="11" spans="1:9" s="1" customFormat="1" x14ac:dyDescent="0.25">
      <c r="A11" s="379"/>
      <c r="B11" s="380"/>
      <c r="C11" s="380"/>
      <c r="D11" s="380"/>
      <c r="E11" s="381"/>
      <c r="F11" s="225">
        <f>SUM(F8:F10)</f>
        <v>0.1057</v>
      </c>
      <c r="G11" s="225">
        <f>SUM(G8:G10)</f>
        <v>0.17080000000000001</v>
      </c>
      <c r="H11" s="225">
        <f>SUM(H8:H10)</f>
        <v>0.27650000000000002</v>
      </c>
    </row>
    <row r="12" spans="1:9" x14ac:dyDescent="0.25">
      <c r="A12" s="353"/>
      <c r="B12" s="354"/>
      <c r="C12" s="354"/>
      <c r="D12" s="354"/>
      <c r="E12" s="354"/>
      <c r="F12" s="354"/>
      <c r="G12" s="354"/>
      <c r="H12" s="355"/>
    </row>
    <row r="13" spans="1:9" x14ac:dyDescent="0.25">
      <c r="A13" s="358" t="s">
        <v>84</v>
      </c>
      <c r="B13" s="360" t="s">
        <v>197</v>
      </c>
      <c r="C13" s="362" t="s">
        <v>196</v>
      </c>
      <c r="D13" s="360" t="s">
        <v>220</v>
      </c>
      <c r="E13" s="204" t="s">
        <v>189</v>
      </c>
      <c r="F13" s="205">
        <v>6.6699999999999995E-2</v>
      </c>
      <c r="G13" s="205">
        <v>0.1333</v>
      </c>
      <c r="H13" s="205">
        <f>F13+G13</f>
        <v>0.2</v>
      </c>
    </row>
    <row r="14" spans="1:9" x14ac:dyDescent="0.25">
      <c r="A14" s="359"/>
      <c r="B14" s="361"/>
      <c r="C14" s="363"/>
      <c r="D14" s="361"/>
      <c r="E14" s="204" t="s">
        <v>191</v>
      </c>
      <c r="F14" s="205">
        <v>4.0000000000000001E-3</v>
      </c>
      <c r="G14" s="205">
        <v>2.5000000000000001E-3</v>
      </c>
      <c r="H14" s="205">
        <f t="shared" ref="H14:H15" si="2">F14+G14</f>
        <v>6.5000000000000006E-3</v>
      </c>
    </row>
    <row r="15" spans="1:9" x14ac:dyDescent="0.25">
      <c r="A15" s="359"/>
      <c r="B15" s="361"/>
      <c r="C15" s="363"/>
      <c r="D15" s="361"/>
      <c r="E15" s="204" t="s">
        <v>192</v>
      </c>
      <c r="F15" s="205">
        <v>3.5000000000000003E-2</v>
      </c>
      <c r="G15" s="205">
        <v>3.5000000000000003E-2</v>
      </c>
      <c r="H15" s="205">
        <f t="shared" si="2"/>
        <v>7.0000000000000007E-2</v>
      </c>
    </row>
    <row r="16" spans="1:9" s="1" customFormat="1" x14ac:dyDescent="0.25">
      <c r="A16" s="376"/>
      <c r="B16" s="377"/>
      <c r="C16" s="377"/>
      <c r="D16" s="377"/>
      <c r="E16" s="378"/>
      <c r="F16" s="222">
        <f>SUM(F13:F15)</f>
        <v>0.1057</v>
      </c>
      <c r="G16" s="222">
        <f>SUM(G13:G15)</f>
        <v>0.17080000000000001</v>
      </c>
      <c r="H16" s="222">
        <f>SUM(H13:H15)</f>
        <v>0.27650000000000002</v>
      </c>
    </row>
    <row r="17" spans="1:8" x14ac:dyDescent="0.25">
      <c r="A17" s="353"/>
      <c r="B17" s="354"/>
      <c r="C17" s="354"/>
      <c r="D17" s="354"/>
      <c r="E17" s="354"/>
      <c r="F17" s="354"/>
      <c r="G17" s="354"/>
      <c r="H17" s="355"/>
    </row>
    <row r="18" spans="1:8" x14ac:dyDescent="0.25">
      <c r="A18" s="364" t="s">
        <v>84</v>
      </c>
      <c r="B18" s="366" t="s">
        <v>87</v>
      </c>
      <c r="C18" s="368" t="s">
        <v>198</v>
      </c>
      <c r="D18" s="366" t="s">
        <v>88</v>
      </c>
      <c r="E18" s="223" t="s">
        <v>189</v>
      </c>
      <c r="F18" s="224">
        <v>6.6699999999999995E-2</v>
      </c>
      <c r="G18" s="224">
        <v>0.1333</v>
      </c>
      <c r="H18" s="224">
        <f>F18+G18</f>
        <v>0.2</v>
      </c>
    </row>
    <row r="19" spans="1:8" x14ac:dyDescent="0.25">
      <c r="A19" s="365"/>
      <c r="B19" s="367"/>
      <c r="C19" s="369"/>
      <c r="D19" s="367"/>
      <c r="E19" s="223" t="s">
        <v>190</v>
      </c>
      <c r="F19" s="224">
        <v>2.1499999999999998E-2</v>
      </c>
      <c r="G19" s="224">
        <v>4.2999999999999997E-2</v>
      </c>
      <c r="H19" s="224">
        <f t="shared" ref="H19:H22" si="3">F19+G19</f>
        <v>6.4500000000000002E-2</v>
      </c>
    </row>
    <row r="20" spans="1:8" x14ac:dyDescent="0.25">
      <c r="A20" s="365"/>
      <c r="B20" s="367"/>
      <c r="C20" s="369"/>
      <c r="D20" s="367"/>
      <c r="E20" s="223" t="s">
        <v>191</v>
      </c>
      <c r="F20" s="224">
        <v>4.0000000000000001E-3</v>
      </c>
      <c r="G20" s="224">
        <v>2.5000000000000001E-3</v>
      </c>
      <c r="H20" s="224">
        <f t="shared" si="3"/>
        <v>6.5000000000000006E-3</v>
      </c>
    </row>
    <row r="21" spans="1:8" x14ac:dyDescent="0.25">
      <c r="A21" s="365"/>
      <c r="B21" s="367"/>
      <c r="C21" s="369"/>
      <c r="D21" s="367"/>
      <c r="E21" s="223" t="s">
        <v>192</v>
      </c>
      <c r="F21" s="224">
        <v>3.5000000000000003E-2</v>
      </c>
      <c r="G21" s="224">
        <v>3.5000000000000003E-2</v>
      </c>
      <c r="H21" s="224">
        <f t="shared" si="3"/>
        <v>7.0000000000000007E-2</v>
      </c>
    </row>
    <row r="22" spans="1:8" x14ac:dyDescent="0.25">
      <c r="A22" s="370"/>
      <c r="B22" s="371"/>
      <c r="C22" s="372"/>
      <c r="D22" s="371"/>
      <c r="E22" s="223" t="s">
        <v>193</v>
      </c>
      <c r="F22" s="224">
        <v>0.04</v>
      </c>
      <c r="G22" s="224">
        <v>0</v>
      </c>
      <c r="H22" s="224">
        <f t="shared" si="3"/>
        <v>0.04</v>
      </c>
    </row>
    <row r="23" spans="1:8" s="1" customFormat="1" x14ac:dyDescent="0.25">
      <c r="A23" s="379"/>
      <c r="B23" s="380"/>
      <c r="C23" s="380"/>
      <c r="D23" s="380"/>
      <c r="E23" s="381"/>
      <c r="F23" s="225">
        <f>SUM(F18:F22)</f>
        <v>0.16720000000000002</v>
      </c>
      <c r="G23" s="225">
        <f>SUM(G18:G22)</f>
        <v>0.21380000000000002</v>
      </c>
      <c r="H23" s="225">
        <f>SUM(H18:H22)</f>
        <v>0.38100000000000001</v>
      </c>
    </row>
    <row r="24" spans="1:8" x14ac:dyDescent="0.25">
      <c r="A24" s="353"/>
      <c r="B24" s="354"/>
      <c r="C24" s="354"/>
      <c r="D24" s="354"/>
      <c r="E24" s="354"/>
      <c r="F24" s="354"/>
      <c r="G24" s="354"/>
      <c r="H24" s="355"/>
    </row>
    <row r="25" spans="1:8" ht="15" customHeight="1" x14ac:dyDescent="0.25">
      <c r="A25" s="358" t="s">
        <v>84</v>
      </c>
      <c r="B25" s="360" t="s">
        <v>199</v>
      </c>
      <c r="C25" s="362" t="s">
        <v>200</v>
      </c>
      <c r="D25" s="360" t="s">
        <v>201</v>
      </c>
      <c r="E25" s="204" t="s">
        <v>189</v>
      </c>
      <c r="F25" s="205">
        <v>6.6699999999999995E-2</v>
      </c>
      <c r="G25" s="205">
        <v>0.1333</v>
      </c>
      <c r="H25" s="205">
        <f>F25+G25</f>
        <v>0.2</v>
      </c>
    </row>
    <row r="26" spans="1:8" x14ac:dyDescent="0.25">
      <c r="A26" s="359"/>
      <c r="B26" s="361"/>
      <c r="C26" s="363"/>
      <c r="D26" s="361"/>
      <c r="E26" s="204" t="s">
        <v>191</v>
      </c>
      <c r="F26" s="205">
        <v>4.0000000000000001E-3</v>
      </c>
      <c r="G26" s="205">
        <v>2.5000000000000001E-3</v>
      </c>
      <c r="H26" s="205">
        <f t="shared" ref="H26:H28" si="4">F26+G26</f>
        <v>6.5000000000000006E-3</v>
      </c>
    </row>
    <row r="27" spans="1:8" x14ac:dyDescent="0.25">
      <c r="A27" s="359"/>
      <c r="B27" s="361"/>
      <c r="C27" s="363"/>
      <c r="D27" s="361"/>
      <c r="E27" s="204" t="s">
        <v>192</v>
      </c>
      <c r="F27" s="205">
        <v>3.5000000000000003E-2</v>
      </c>
      <c r="G27" s="205">
        <v>3.5000000000000003E-2</v>
      </c>
      <c r="H27" s="205">
        <f t="shared" si="4"/>
        <v>7.0000000000000007E-2</v>
      </c>
    </row>
    <row r="28" spans="1:8" x14ac:dyDescent="0.25">
      <c r="A28" s="373"/>
      <c r="B28" s="374"/>
      <c r="C28" s="375"/>
      <c r="D28" s="374"/>
      <c r="E28" s="204" t="s">
        <v>193</v>
      </c>
      <c r="F28" s="205">
        <v>0.04</v>
      </c>
      <c r="G28" s="205">
        <v>0</v>
      </c>
      <c r="H28" s="205">
        <f t="shared" si="4"/>
        <v>0.04</v>
      </c>
    </row>
    <row r="29" spans="1:8" s="1" customFormat="1" x14ac:dyDescent="0.25">
      <c r="A29" s="376"/>
      <c r="B29" s="377"/>
      <c r="C29" s="377"/>
      <c r="D29" s="377"/>
      <c r="E29" s="378"/>
      <c r="F29" s="222">
        <f>SUM(F25:F28)</f>
        <v>0.1457</v>
      </c>
      <c r="G29" s="222">
        <f>SUM(G25:G28)</f>
        <v>0.17080000000000001</v>
      </c>
      <c r="H29" s="222">
        <f>SUM(H25:H28)</f>
        <v>0.3165</v>
      </c>
    </row>
    <row r="30" spans="1:8" x14ac:dyDescent="0.25">
      <c r="A30" s="217"/>
      <c r="B30" s="356"/>
      <c r="C30" s="356"/>
      <c r="D30" s="356"/>
      <c r="E30" s="356"/>
      <c r="F30" s="356"/>
      <c r="G30" s="356"/>
      <c r="H30" s="357"/>
    </row>
    <row r="31" spans="1:8" ht="15" customHeight="1" x14ac:dyDescent="0.25">
      <c r="A31" s="364" t="s">
        <v>84</v>
      </c>
      <c r="B31" s="366" t="s">
        <v>202</v>
      </c>
      <c r="C31" s="368" t="s">
        <v>203</v>
      </c>
      <c r="D31" s="366" t="s">
        <v>204</v>
      </c>
      <c r="E31" s="223" t="s">
        <v>189</v>
      </c>
      <c r="F31" s="224">
        <v>6.6699999999999995E-2</v>
      </c>
      <c r="G31" s="224">
        <v>0.1333</v>
      </c>
      <c r="H31" s="224">
        <f>F31+G31</f>
        <v>0.2</v>
      </c>
    </row>
    <row r="32" spans="1:8" x14ac:dyDescent="0.25">
      <c r="A32" s="365"/>
      <c r="B32" s="367"/>
      <c r="C32" s="369"/>
      <c r="D32" s="367"/>
      <c r="E32" s="223" t="s">
        <v>192</v>
      </c>
      <c r="F32" s="224">
        <v>3.5000000000000003E-2</v>
      </c>
      <c r="G32" s="224">
        <v>3.5000000000000003E-2</v>
      </c>
      <c r="H32" s="224">
        <f t="shared" ref="H32:H33" si="5">F32+G32</f>
        <v>7.0000000000000007E-2</v>
      </c>
    </row>
    <row r="33" spans="1:8" x14ac:dyDescent="0.25">
      <c r="A33" s="370"/>
      <c r="B33" s="371"/>
      <c r="C33" s="372"/>
      <c r="D33" s="371"/>
      <c r="E33" s="223" t="s">
        <v>193</v>
      </c>
      <c r="F33" s="224">
        <v>0.04</v>
      </c>
      <c r="G33" s="224">
        <v>0</v>
      </c>
      <c r="H33" s="224">
        <f t="shared" si="5"/>
        <v>0.04</v>
      </c>
    </row>
    <row r="34" spans="1:8" s="1" customFormat="1" x14ac:dyDescent="0.25">
      <c r="A34" s="379"/>
      <c r="B34" s="380"/>
      <c r="C34" s="380"/>
      <c r="D34" s="380"/>
      <c r="E34" s="381"/>
      <c r="F34" s="225">
        <f>SUM(F31:F33)</f>
        <v>0.14169999999999999</v>
      </c>
      <c r="G34" s="225">
        <f>SUM(G31:G33)</f>
        <v>0.16830000000000001</v>
      </c>
      <c r="H34" s="225">
        <f>SUM(H31:H33)</f>
        <v>0.31</v>
      </c>
    </row>
    <row r="35" spans="1:8" x14ac:dyDescent="0.25">
      <c r="A35" s="353"/>
      <c r="B35" s="354"/>
      <c r="C35" s="354"/>
      <c r="D35" s="354"/>
      <c r="E35" s="354"/>
      <c r="F35" s="354"/>
      <c r="G35" s="354"/>
      <c r="H35" s="355"/>
    </row>
    <row r="36" spans="1:8" x14ac:dyDescent="0.25">
      <c r="A36" s="358" t="s">
        <v>84</v>
      </c>
      <c r="B36" s="360" t="s">
        <v>89</v>
      </c>
      <c r="C36" s="362" t="s">
        <v>205</v>
      </c>
      <c r="D36" s="360" t="s">
        <v>90</v>
      </c>
      <c r="E36" s="204" t="s">
        <v>189</v>
      </c>
      <c r="F36" s="205">
        <v>6.6699999999999995E-2</v>
      </c>
      <c r="G36" s="205">
        <v>0.1333</v>
      </c>
      <c r="H36" s="205">
        <f>F36+G36</f>
        <v>0.2</v>
      </c>
    </row>
    <row r="37" spans="1:8" x14ac:dyDescent="0.25">
      <c r="A37" s="359"/>
      <c r="B37" s="361"/>
      <c r="C37" s="363"/>
      <c r="D37" s="361"/>
      <c r="E37" s="204" t="s">
        <v>190</v>
      </c>
      <c r="F37" s="205">
        <v>2.1499999999999998E-2</v>
      </c>
      <c r="G37" s="205">
        <v>4.2999999999999997E-2</v>
      </c>
      <c r="H37" s="205">
        <f t="shared" ref="H37:H39" si="6">F37+G37</f>
        <v>6.4500000000000002E-2</v>
      </c>
    </row>
    <row r="38" spans="1:8" x14ac:dyDescent="0.25">
      <c r="A38" s="359"/>
      <c r="B38" s="361"/>
      <c r="C38" s="363"/>
      <c r="D38" s="361"/>
      <c r="E38" s="204" t="s">
        <v>191</v>
      </c>
      <c r="F38" s="205">
        <v>4.0000000000000001E-3</v>
      </c>
      <c r="G38" s="205">
        <v>2.5000000000000001E-3</v>
      </c>
      <c r="H38" s="205">
        <f t="shared" si="6"/>
        <v>6.5000000000000006E-3</v>
      </c>
    </row>
    <row r="39" spans="1:8" x14ac:dyDescent="0.25">
      <c r="A39" s="373"/>
      <c r="B39" s="374"/>
      <c r="C39" s="375"/>
      <c r="D39" s="374"/>
      <c r="E39" s="204" t="s">
        <v>193</v>
      </c>
      <c r="F39" s="205">
        <v>0.04</v>
      </c>
      <c r="G39" s="205">
        <v>0</v>
      </c>
      <c r="H39" s="205">
        <f t="shared" si="6"/>
        <v>0.04</v>
      </c>
    </row>
    <row r="40" spans="1:8" s="1" customFormat="1" x14ac:dyDescent="0.25">
      <c r="A40" s="376"/>
      <c r="B40" s="377"/>
      <c r="C40" s="377"/>
      <c r="D40" s="377"/>
      <c r="E40" s="378"/>
      <c r="F40" s="222">
        <f>SUM(F36:F39)</f>
        <v>0.13220000000000001</v>
      </c>
      <c r="G40" s="222">
        <f>SUM(G36:G39)</f>
        <v>0.17880000000000001</v>
      </c>
      <c r="H40" s="222">
        <f>SUM(H36:H39)</f>
        <v>0.311</v>
      </c>
    </row>
    <row r="41" spans="1:8" x14ac:dyDescent="0.25">
      <c r="A41" s="353"/>
      <c r="B41" s="354"/>
      <c r="C41" s="354"/>
      <c r="D41" s="354"/>
      <c r="E41" s="354"/>
      <c r="F41" s="354"/>
      <c r="G41" s="354"/>
      <c r="H41" s="355"/>
    </row>
    <row r="42" spans="1:8" x14ac:dyDescent="0.25">
      <c r="A42" s="364" t="s">
        <v>84</v>
      </c>
      <c r="B42" s="366" t="s">
        <v>208</v>
      </c>
      <c r="C42" s="368" t="s">
        <v>206</v>
      </c>
      <c r="D42" s="366" t="s">
        <v>210</v>
      </c>
      <c r="E42" s="223" t="s">
        <v>189</v>
      </c>
      <c r="F42" s="224">
        <v>6.6699999999999995E-2</v>
      </c>
      <c r="G42" s="224">
        <v>0.1333</v>
      </c>
      <c r="H42" s="224">
        <f>F42+G42</f>
        <v>0.2</v>
      </c>
    </row>
    <row r="43" spans="1:8" x14ac:dyDescent="0.25">
      <c r="A43" s="365"/>
      <c r="B43" s="367"/>
      <c r="C43" s="369"/>
      <c r="D43" s="367"/>
      <c r="E43" s="223" t="s">
        <v>191</v>
      </c>
      <c r="F43" s="224">
        <v>4.0000000000000001E-3</v>
      </c>
      <c r="G43" s="224">
        <v>2.5000000000000001E-3</v>
      </c>
      <c r="H43" s="224">
        <f t="shared" ref="H43:H44" si="7">F43+G43</f>
        <v>6.5000000000000006E-3</v>
      </c>
    </row>
    <row r="44" spans="1:8" x14ac:dyDescent="0.25">
      <c r="A44" s="370"/>
      <c r="B44" s="371"/>
      <c r="C44" s="372"/>
      <c r="D44" s="371"/>
      <c r="E44" s="223" t="s">
        <v>193</v>
      </c>
      <c r="F44" s="224">
        <v>0.04</v>
      </c>
      <c r="G44" s="224">
        <v>0</v>
      </c>
      <c r="H44" s="224">
        <f t="shared" si="7"/>
        <v>0.04</v>
      </c>
    </row>
    <row r="45" spans="1:8" x14ac:dyDescent="0.25">
      <c r="A45" s="350"/>
      <c r="B45" s="351"/>
      <c r="C45" s="351"/>
      <c r="D45" s="351"/>
      <c r="E45" s="352"/>
      <c r="F45" s="225">
        <f>SUM(F42:F44)</f>
        <v>0.11069999999999999</v>
      </c>
      <c r="G45" s="225">
        <f>SUM(G42:G44)</f>
        <v>0.1358</v>
      </c>
      <c r="H45" s="225">
        <f>SUM(H42:H44)</f>
        <v>0.24650000000000002</v>
      </c>
    </row>
    <row r="46" spans="1:8" x14ac:dyDescent="0.25">
      <c r="A46" s="217"/>
      <c r="B46" s="356"/>
      <c r="C46" s="356"/>
      <c r="D46" s="356"/>
      <c r="E46" s="356"/>
      <c r="F46" s="356"/>
      <c r="G46" s="356"/>
      <c r="H46" s="357"/>
    </row>
    <row r="47" spans="1:8" x14ac:dyDescent="0.25">
      <c r="A47" s="358" t="s">
        <v>84</v>
      </c>
      <c r="B47" s="360" t="s">
        <v>209</v>
      </c>
      <c r="C47" s="362" t="s">
        <v>207</v>
      </c>
      <c r="D47" s="360" t="s">
        <v>211</v>
      </c>
      <c r="E47" s="204" t="s">
        <v>189</v>
      </c>
      <c r="F47" s="205">
        <v>6.6699999999999995E-2</v>
      </c>
      <c r="G47" s="205">
        <v>0.1333</v>
      </c>
      <c r="H47" s="205">
        <f>F47+G47</f>
        <v>0.2</v>
      </c>
    </row>
    <row r="48" spans="1:8" x14ac:dyDescent="0.25">
      <c r="A48" s="373"/>
      <c r="B48" s="374"/>
      <c r="C48" s="375"/>
      <c r="D48" s="374"/>
      <c r="E48" s="204" t="s">
        <v>193</v>
      </c>
      <c r="F48" s="205">
        <v>0.04</v>
      </c>
      <c r="G48" s="205">
        <v>0</v>
      </c>
      <c r="H48" s="205">
        <f t="shared" ref="H48" si="8">F48+G48</f>
        <v>0.04</v>
      </c>
    </row>
    <row r="49" spans="1:8" x14ac:dyDescent="0.25">
      <c r="A49" s="353"/>
      <c r="B49" s="354"/>
      <c r="C49" s="354"/>
      <c r="D49" s="354"/>
      <c r="E49" s="355"/>
      <c r="F49" s="222">
        <f>SUM(F47:F48)</f>
        <v>0.10669999999999999</v>
      </c>
      <c r="G49" s="222">
        <f>SUM(G47:G48)</f>
        <v>0.1333</v>
      </c>
      <c r="H49" s="222">
        <f>SUM(H47:H48)</f>
        <v>0.24000000000000002</v>
      </c>
    </row>
    <row r="50" spans="1:8" x14ac:dyDescent="0.25">
      <c r="A50" s="353"/>
      <c r="B50" s="354"/>
      <c r="C50" s="354"/>
      <c r="D50" s="354"/>
      <c r="E50" s="354"/>
      <c r="F50" s="354"/>
      <c r="G50" s="354"/>
      <c r="H50" s="355"/>
    </row>
    <row r="51" spans="1:8" x14ac:dyDescent="0.25">
      <c r="A51" s="364" t="s">
        <v>84</v>
      </c>
      <c r="B51" s="366" t="s">
        <v>91</v>
      </c>
      <c r="C51" s="368" t="s">
        <v>212</v>
      </c>
      <c r="D51" s="366" t="s">
        <v>92</v>
      </c>
      <c r="E51" s="223" t="s">
        <v>189</v>
      </c>
      <c r="F51" s="224">
        <v>6.6699999999999995E-2</v>
      </c>
      <c r="G51" s="224">
        <v>0.1333</v>
      </c>
      <c r="H51" s="224">
        <f>F51+G51</f>
        <v>0.2</v>
      </c>
    </row>
    <row r="52" spans="1:8" x14ac:dyDescent="0.25">
      <c r="A52" s="365"/>
      <c r="B52" s="367"/>
      <c r="C52" s="369"/>
      <c r="D52" s="367"/>
      <c r="E52" s="223" t="s">
        <v>190</v>
      </c>
      <c r="F52" s="224">
        <v>2.1499999999999998E-2</v>
      </c>
      <c r="G52" s="224">
        <v>4.2999999999999997E-2</v>
      </c>
      <c r="H52" s="224">
        <f t="shared" ref="H52:H53" si="9">F52+G52</f>
        <v>6.4500000000000002E-2</v>
      </c>
    </row>
    <row r="53" spans="1:8" x14ac:dyDescent="0.25">
      <c r="A53" s="365"/>
      <c r="B53" s="367"/>
      <c r="C53" s="369"/>
      <c r="D53" s="367"/>
      <c r="E53" s="223" t="s">
        <v>191</v>
      </c>
      <c r="F53" s="224">
        <v>4.0000000000000001E-3</v>
      </c>
      <c r="G53" s="224">
        <v>2.5000000000000001E-3</v>
      </c>
      <c r="H53" s="224">
        <f t="shared" si="9"/>
        <v>6.5000000000000006E-3</v>
      </c>
    </row>
    <row r="54" spans="1:8" x14ac:dyDescent="0.25">
      <c r="A54" s="350"/>
      <c r="B54" s="351"/>
      <c r="C54" s="351"/>
      <c r="D54" s="351"/>
      <c r="E54" s="352"/>
      <c r="F54" s="225">
        <f>SUM(F51:F53)</f>
        <v>9.2200000000000004E-2</v>
      </c>
      <c r="G54" s="225">
        <f>SUM(G51:G53)</f>
        <v>0.17880000000000001</v>
      </c>
      <c r="H54" s="225">
        <f>SUM(H51:H53)</f>
        <v>0.27100000000000002</v>
      </c>
    </row>
    <row r="55" spans="1:8" x14ac:dyDescent="0.25">
      <c r="A55" s="353"/>
      <c r="B55" s="354"/>
      <c r="C55" s="354"/>
      <c r="D55" s="354"/>
      <c r="E55" s="354"/>
      <c r="F55" s="354"/>
      <c r="G55" s="354"/>
      <c r="H55" s="355"/>
    </row>
    <row r="56" spans="1:8" ht="15" customHeight="1" x14ac:dyDescent="0.25">
      <c r="A56" s="358" t="s">
        <v>84</v>
      </c>
      <c r="B56" s="360" t="s">
        <v>213</v>
      </c>
      <c r="C56" s="362" t="s">
        <v>214</v>
      </c>
      <c r="D56" s="360" t="s">
        <v>215</v>
      </c>
      <c r="E56" s="204" t="s">
        <v>189</v>
      </c>
      <c r="F56" s="205">
        <v>6.6699999999999995E-2</v>
      </c>
      <c r="G56" s="205">
        <v>0.1333</v>
      </c>
      <c r="H56" s="205">
        <f>F56+G56</f>
        <v>0.2</v>
      </c>
    </row>
    <row r="57" spans="1:8" x14ac:dyDescent="0.25">
      <c r="A57" s="359"/>
      <c r="B57" s="361"/>
      <c r="C57" s="363"/>
      <c r="D57" s="361"/>
      <c r="E57" s="204" t="s">
        <v>191</v>
      </c>
      <c r="F57" s="205">
        <v>4.0000000000000001E-3</v>
      </c>
      <c r="G57" s="205">
        <v>2.5000000000000001E-3</v>
      </c>
      <c r="H57" s="205">
        <f t="shared" ref="H57" si="10">F57+G57</f>
        <v>6.5000000000000006E-3</v>
      </c>
    </row>
    <row r="58" spans="1:8" x14ac:dyDescent="0.25">
      <c r="A58" s="353"/>
      <c r="B58" s="354"/>
      <c r="C58" s="354"/>
      <c r="D58" s="354"/>
      <c r="E58" s="355"/>
      <c r="F58" s="222">
        <f>SUM(F56:F57)</f>
        <v>7.0699999999999999E-2</v>
      </c>
      <c r="G58" s="222">
        <f>SUM(G56:G57)</f>
        <v>0.1358</v>
      </c>
      <c r="H58" s="222">
        <f>SUM(H56:H57)</f>
        <v>0.20650000000000002</v>
      </c>
    </row>
    <row r="59" spans="1:8" x14ac:dyDescent="0.25">
      <c r="A59" s="353"/>
      <c r="B59" s="354"/>
      <c r="C59" s="354"/>
      <c r="D59" s="354"/>
      <c r="E59" s="354"/>
      <c r="F59" s="354"/>
      <c r="G59" s="354"/>
      <c r="H59" s="355"/>
    </row>
    <row r="60" spans="1:8" ht="15" customHeight="1" x14ac:dyDescent="0.25">
      <c r="A60" s="226" t="s">
        <v>84</v>
      </c>
      <c r="B60" s="227" t="s">
        <v>217</v>
      </c>
      <c r="C60" s="228" t="s">
        <v>218</v>
      </c>
      <c r="D60" s="227" t="s">
        <v>216</v>
      </c>
      <c r="E60" s="223" t="s">
        <v>189</v>
      </c>
      <c r="F60" s="224">
        <v>6.6699999999999995E-2</v>
      </c>
      <c r="G60" s="224">
        <v>0.1333</v>
      </c>
      <c r="H60" s="224">
        <f>F60+G60</f>
        <v>0.2</v>
      </c>
    </row>
    <row r="61" spans="1:8" x14ac:dyDescent="0.25">
      <c r="A61" s="350"/>
      <c r="B61" s="351"/>
      <c r="C61" s="351"/>
      <c r="D61" s="351"/>
      <c r="E61" s="352"/>
      <c r="F61" s="225">
        <f>SUM(F60:F60)</f>
        <v>6.6699999999999995E-2</v>
      </c>
      <c r="G61" s="225">
        <f>SUM(G60:G60)</f>
        <v>0.1333</v>
      </c>
      <c r="H61" s="225">
        <f>SUM(H60:H60)</f>
        <v>0.2</v>
      </c>
    </row>
  </sheetData>
  <mergeCells count="67">
    <mergeCell ref="A7:H7"/>
    <mergeCell ref="A2:A5"/>
    <mergeCell ref="B2:B5"/>
    <mergeCell ref="C2:C5"/>
    <mergeCell ref="D2:D5"/>
    <mergeCell ref="A6:E6"/>
    <mergeCell ref="A16:E16"/>
    <mergeCell ref="A8:A10"/>
    <mergeCell ref="B8:B10"/>
    <mergeCell ref="C8:C10"/>
    <mergeCell ref="D8:D10"/>
    <mergeCell ref="A11:E11"/>
    <mergeCell ref="A13:A15"/>
    <mergeCell ref="B13:B15"/>
    <mergeCell ref="C13:C15"/>
    <mergeCell ref="D13:D15"/>
    <mergeCell ref="A34:E34"/>
    <mergeCell ref="A18:A22"/>
    <mergeCell ref="B18:B22"/>
    <mergeCell ref="C18:C22"/>
    <mergeCell ref="D18:D22"/>
    <mergeCell ref="A23:E23"/>
    <mergeCell ref="A25:A28"/>
    <mergeCell ref="B25:B28"/>
    <mergeCell ref="C25:C28"/>
    <mergeCell ref="D25:D28"/>
    <mergeCell ref="A29:E29"/>
    <mergeCell ref="A31:A33"/>
    <mergeCell ref="B31:B33"/>
    <mergeCell ref="C31:C33"/>
    <mergeCell ref="D31:D33"/>
    <mergeCell ref="A47:A48"/>
    <mergeCell ref="B47:B48"/>
    <mergeCell ref="C47:C48"/>
    <mergeCell ref="D47:D48"/>
    <mergeCell ref="A36:A39"/>
    <mergeCell ref="B36:B39"/>
    <mergeCell ref="C36:C39"/>
    <mergeCell ref="D36:D39"/>
    <mergeCell ref="A40:E40"/>
    <mergeCell ref="A41:H41"/>
    <mergeCell ref="A42:A44"/>
    <mergeCell ref="B42:B44"/>
    <mergeCell ref="C42:C44"/>
    <mergeCell ref="D42:D44"/>
    <mergeCell ref="A45:E45"/>
    <mergeCell ref="A51:A53"/>
    <mergeCell ref="B51:B53"/>
    <mergeCell ref="C51:C53"/>
    <mergeCell ref="D51:D53"/>
    <mergeCell ref="A54:E54"/>
    <mergeCell ref="A61:E61"/>
    <mergeCell ref="A12:H12"/>
    <mergeCell ref="A17:H17"/>
    <mergeCell ref="B30:H30"/>
    <mergeCell ref="A24:H24"/>
    <mergeCell ref="A35:H35"/>
    <mergeCell ref="B46:H46"/>
    <mergeCell ref="A50:H50"/>
    <mergeCell ref="A55:H55"/>
    <mergeCell ref="A59:H59"/>
    <mergeCell ref="A56:A57"/>
    <mergeCell ref="B56:B57"/>
    <mergeCell ref="C56:C57"/>
    <mergeCell ref="D56:D57"/>
    <mergeCell ref="A58:E58"/>
    <mergeCell ref="A49:E49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8"/>
  <sheetViews>
    <sheetView topLeftCell="C58" workbookViewId="0">
      <selection activeCell="F3" sqref="F3"/>
    </sheetView>
  </sheetViews>
  <sheetFormatPr defaultRowHeight="15" x14ac:dyDescent="0.25"/>
  <cols>
    <col min="1" max="1" width="9.140625" style="202"/>
    <col min="2" max="2" width="10.7109375" style="219" customWidth="1"/>
    <col min="3" max="3" width="71" style="202" customWidth="1"/>
    <col min="4" max="4" width="9.140625" style="221"/>
    <col min="5" max="5" width="38.140625" style="203" customWidth="1"/>
    <col min="6" max="6" width="6.7109375" style="203" customWidth="1"/>
    <col min="7" max="9" width="10.42578125" style="203" bestFit="1" customWidth="1"/>
    <col min="10" max="10" width="12.140625" style="203" bestFit="1" customWidth="1"/>
    <col min="11" max="14" width="9.140625" style="203"/>
    <col min="15" max="15" width="13.28515625" style="203" customWidth="1"/>
    <col min="16" max="17" width="9.140625" style="203"/>
    <col min="18" max="18" width="13.7109375" style="203" customWidth="1"/>
    <col min="19" max="16384" width="9.140625" style="203"/>
  </cols>
  <sheetData>
    <row r="1" spans="1:19" s="132" customFormat="1" x14ac:dyDescent="0.25">
      <c r="A1" s="2"/>
      <c r="B1" s="2"/>
      <c r="C1" s="2"/>
      <c r="D1" s="238"/>
      <c r="E1" s="238"/>
      <c r="F1" s="393"/>
      <c r="G1" s="382" t="s">
        <v>114</v>
      </c>
      <c r="H1" s="383"/>
      <c r="I1" s="384"/>
      <c r="J1" s="382" t="s">
        <v>115</v>
      </c>
      <c r="K1" s="383"/>
      <c r="L1" s="384"/>
      <c r="M1" s="382" t="s">
        <v>116</v>
      </c>
      <c r="N1" s="383"/>
      <c r="O1" s="384"/>
      <c r="P1" s="382" t="s">
        <v>117</v>
      </c>
      <c r="Q1" s="383"/>
      <c r="R1" s="384"/>
    </row>
    <row r="2" spans="1:19" x14ac:dyDescent="0.25">
      <c r="A2" s="206" t="s">
        <v>57</v>
      </c>
      <c r="B2" s="218" t="s">
        <v>82</v>
      </c>
      <c r="C2" s="207" t="s">
        <v>81</v>
      </c>
      <c r="D2" s="220" t="s">
        <v>83</v>
      </c>
      <c r="E2" s="207" t="s">
        <v>81</v>
      </c>
      <c r="F2" s="207" t="s">
        <v>248</v>
      </c>
      <c r="G2" s="208" t="s">
        <v>183</v>
      </c>
      <c r="H2" s="206" t="s">
        <v>184</v>
      </c>
      <c r="I2" s="208" t="s">
        <v>122</v>
      </c>
      <c r="J2" s="208" t="s">
        <v>183</v>
      </c>
      <c r="K2" s="206" t="s">
        <v>184</v>
      </c>
      <c r="L2" s="208" t="s">
        <v>122</v>
      </c>
      <c r="M2" s="208" t="s">
        <v>183</v>
      </c>
      <c r="N2" s="206" t="s">
        <v>184</v>
      </c>
      <c r="O2" s="208" t="s">
        <v>122</v>
      </c>
      <c r="P2" s="208" t="s">
        <v>183</v>
      </c>
      <c r="Q2" s="206" t="s">
        <v>184</v>
      </c>
      <c r="R2" s="208" t="s">
        <v>122</v>
      </c>
    </row>
    <row r="3" spans="1:19" ht="21.75" customHeight="1" x14ac:dyDescent="0.25">
      <c r="A3" s="358">
        <v>750</v>
      </c>
      <c r="B3" s="360" t="s">
        <v>93</v>
      </c>
      <c r="C3" s="362" t="s">
        <v>94</v>
      </c>
      <c r="D3" s="360" t="s">
        <v>225</v>
      </c>
      <c r="E3" s="204" t="s">
        <v>189</v>
      </c>
      <c r="F3" s="204"/>
      <c r="G3" s="205">
        <v>6.6699999999999995E-2</v>
      </c>
      <c r="H3" s="205">
        <v>8.9599999999999999E-2</v>
      </c>
      <c r="I3" s="205">
        <f>G3+H3</f>
        <v>0.15629999999999999</v>
      </c>
      <c r="J3" s="205">
        <v>6.6699999999999995E-2</v>
      </c>
      <c r="K3" s="205">
        <v>0.1042</v>
      </c>
      <c r="L3" s="205">
        <f>J3+K3</f>
        <v>0.1709</v>
      </c>
      <c r="M3" s="205">
        <v>6.6699999999999995E-2</v>
      </c>
      <c r="N3" s="205">
        <v>0.1187</v>
      </c>
      <c r="O3" s="205">
        <f>M3+N3</f>
        <v>0.18540000000000001</v>
      </c>
      <c r="P3" s="205">
        <v>6.6699999999999995E-2</v>
      </c>
      <c r="Q3" s="205">
        <v>0.1333</v>
      </c>
      <c r="R3" s="205">
        <f>P3+Q3</f>
        <v>0.2</v>
      </c>
      <c r="S3" s="160" t="s">
        <v>245</v>
      </c>
    </row>
    <row r="4" spans="1:19" ht="21.75" customHeight="1" x14ac:dyDescent="0.25">
      <c r="A4" s="359"/>
      <c r="B4" s="361"/>
      <c r="C4" s="363"/>
      <c r="D4" s="361"/>
      <c r="E4" s="204" t="s">
        <v>190</v>
      </c>
      <c r="F4" s="204"/>
      <c r="G4" s="205">
        <v>2.1499999999999998E-2</v>
      </c>
      <c r="H4" s="205">
        <v>4.2999999999999997E-2</v>
      </c>
      <c r="I4" s="205">
        <f t="shared" ref="I4:I7" si="0">G4+H4</f>
        <v>6.4500000000000002E-2</v>
      </c>
      <c r="J4" s="205">
        <v>2.1499999999999998E-2</v>
      </c>
      <c r="K4" s="205">
        <v>4.2999999999999997E-2</v>
      </c>
      <c r="L4" s="205">
        <f t="shared" ref="L4:L7" si="1">J4+K4</f>
        <v>6.4500000000000002E-2</v>
      </c>
      <c r="M4" s="205">
        <v>2.1499999999999998E-2</v>
      </c>
      <c r="N4" s="205">
        <v>4.2999999999999997E-2</v>
      </c>
      <c r="O4" s="205">
        <f t="shared" ref="O4:O7" si="2">M4+N4</f>
        <v>6.4500000000000002E-2</v>
      </c>
      <c r="P4" s="205">
        <v>2.1499999999999998E-2</v>
      </c>
      <c r="Q4" s="205">
        <v>4.2999999999999997E-2</v>
      </c>
      <c r="R4" s="205">
        <f t="shared" ref="R4:R7" si="3">P4+Q4</f>
        <v>6.4500000000000002E-2</v>
      </c>
    </row>
    <row r="5" spans="1:19" ht="21.75" customHeight="1" x14ac:dyDescent="0.25">
      <c r="A5" s="359"/>
      <c r="B5" s="361"/>
      <c r="C5" s="363"/>
      <c r="D5" s="361"/>
      <c r="E5" s="204" t="s">
        <v>191</v>
      </c>
      <c r="F5" s="204"/>
      <c r="G5" s="205">
        <v>4.0000000000000001E-3</v>
      </c>
      <c r="H5" s="205">
        <v>2.5000000000000001E-3</v>
      </c>
      <c r="I5" s="205">
        <f t="shared" si="0"/>
        <v>6.5000000000000006E-3</v>
      </c>
      <c r="J5" s="205">
        <v>4.0000000000000001E-3</v>
      </c>
      <c r="K5" s="205">
        <v>2.5000000000000001E-3</v>
      </c>
      <c r="L5" s="205">
        <f t="shared" si="1"/>
        <v>6.5000000000000006E-3</v>
      </c>
      <c r="M5" s="205">
        <v>4.0000000000000001E-3</v>
      </c>
      <c r="N5" s="205">
        <v>2.5000000000000001E-3</v>
      </c>
      <c r="O5" s="205">
        <f t="shared" si="2"/>
        <v>6.5000000000000006E-3</v>
      </c>
      <c r="P5" s="205">
        <v>4.0000000000000001E-3</v>
      </c>
      <c r="Q5" s="205">
        <v>2.5000000000000001E-3</v>
      </c>
      <c r="R5" s="205">
        <f t="shared" si="3"/>
        <v>6.5000000000000006E-3</v>
      </c>
    </row>
    <row r="6" spans="1:19" x14ac:dyDescent="0.25">
      <c r="A6" s="359"/>
      <c r="B6" s="361"/>
      <c r="C6" s="363"/>
      <c r="D6" s="361"/>
      <c r="E6" s="216" t="s">
        <v>192</v>
      </c>
      <c r="F6" s="216"/>
      <c r="G6" s="205">
        <v>3.5000000000000003E-2</v>
      </c>
      <c r="H6" s="205">
        <v>3.5000000000000003E-2</v>
      </c>
      <c r="I6" s="205">
        <f t="shared" si="0"/>
        <v>7.0000000000000007E-2</v>
      </c>
      <c r="J6" s="205">
        <v>3.5000000000000003E-2</v>
      </c>
      <c r="K6" s="205">
        <v>3.5000000000000003E-2</v>
      </c>
      <c r="L6" s="205">
        <f t="shared" si="1"/>
        <v>7.0000000000000007E-2</v>
      </c>
      <c r="M6" s="205">
        <v>3.5000000000000003E-2</v>
      </c>
      <c r="N6" s="205">
        <v>3.5000000000000003E-2</v>
      </c>
      <c r="O6" s="205">
        <f t="shared" si="2"/>
        <v>7.0000000000000007E-2</v>
      </c>
      <c r="P6" s="205">
        <v>3.5000000000000003E-2</v>
      </c>
      <c r="Q6" s="205">
        <v>3.5000000000000003E-2</v>
      </c>
      <c r="R6" s="205">
        <f t="shared" si="3"/>
        <v>7.0000000000000007E-2</v>
      </c>
    </row>
    <row r="7" spans="1:19" ht="25.5" customHeight="1" x14ac:dyDescent="0.25">
      <c r="A7" s="373"/>
      <c r="B7" s="374"/>
      <c r="C7" s="375"/>
      <c r="D7" s="374"/>
      <c r="E7" s="204" t="s">
        <v>226</v>
      </c>
      <c r="F7" s="204"/>
      <c r="G7" s="205">
        <v>1.4500000000000001E-2</v>
      </c>
      <c r="H7" s="205">
        <v>2.5100000000000001E-2</v>
      </c>
      <c r="I7" s="205">
        <f t="shared" si="0"/>
        <v>3.9600000000000003E-2</v>
      </c>
      <c r="J7" s="205">
        <v>1.4500000000000001E-2</v>
      </c>
      <c r="K7" s="205">
        <v>2.5100000000000001E-2</v>
      </c>
      <c r="L7" s="205">
        <f t="shared" si="1"/>
        <v>3.9600000000000003E-2</v>
      </c>
      <c r="M7" s="205">
        <v>1.4500000000000001E-2</v>
      </c>
      <c r="N7" s="205">
        <v>2.5100000000000001E-2</v>
      </c>
      <c r="O7" s="205">
        <f t="shared" si="2"/>
        <v>3.9600000000000003E-2</v>
      </c>
      <c r="P7" s="205">
        <v>1.4500000000000001E-2</v>
      </c>
      <c r="Q7" s="205">
        <v>2.5100000000000001E-2</v>
      </c>
      <c r="R7" s="205">
        <f t="shared" si="3"/>
        <v>3.9600000000000003E-2</v>
      </c>
    </row>
    <row r="8" spans="1:19" ht="25.5" customHeight="1" x14ac:dyDescent="0.25">
      <c r="A8" s="389" t="s">
        <v>246</v>
      </c>
      <c r="B8" s="390"/>
      <c r="C8" s="390"/>
      <c r="D8" s="390"/>
      <c r="E8" s="391"/>
      <c r="F8" s="392"/>
      <c r="G8" s="386" t="s">
        <v>247</v>
      </c>
      <c r="H8" s="387"/>
      <c r="I8" s="388"/>
      <c r="J8" s="386" t="s">
        <v>247</v>
      </c>
      <c r="K8" s="387"/>
      <c r="L8" s="388"/>
      <c r="M8" s="386" t="s">
        <v>247</v>
      </c>
      <c r="N8" s="387"/>
      <c r="O8" s="388"/>
      <c r="P8" s="386" t="s">
        <v>247</v>
      </c>
      <c r="Q8" s="387"/>
      <c r="R8" s="388"/>
    </row>
    <row r="9" spans="1:19" s="1" customFormat="1" x14ac:dyDescent="0.25">
      <c r="A9" s="376"/>
      <c r="B9" s="377"/>
      <c r="C9" s="377"/>
      <c r="D9" s="377"/>
      <c r="E9" s="378"/>
      <c r="F9" s="242"/>
      <c r="G9" s="222">
        <f t="shared" ref="G9:R9" si="4">SUM(G3:G7)</f>
        <v>0.14170000000000002</v>
      </c>
      <c r="H9" s="222">
        <f t="shared" si="4"/>
        <v>0.19520000000000001</v>
      </c>
      <c r="I9" s="222">
        <f t="shared" si="4"/>
        <v>0.33690000000000003</v>
      </c>
      <c r="J9" s="222">
        <f t="shared" si="4"/>
        <v>0.14170000000000002</v>
      </c>
      <c r="K9" s="222">
        <f t="shared" si="4"/>
        <v>0.20980000000000001</v>
      </c>
      <c r="L9" s="222">
        <f t="shared" si="4"/>
        <v>0.35150000000000003</v>
      </c>
      <c r="M9" s="222">
        <f t="shared" si="4"/>
        <v>0.14170000000000002</v>
      </c>
      <c r="N9" s="222">
        <f t="shared" si="4"/>
        <v>0.22430000000000003</v>
      </c>
      <c r="O9" s="222">
        <f t="shared" si="4"/>
        <v>0.36600000000000005</v>
      </c>
      <c r="P9" s="222">
        <f t="shared" si="4"/>
        <v>0.14170000000000002</v>
      </c>
      <c r="Q9" s="222">
        <f t="shared" si="4"/>
        <v>0.23890000000000003</v>
      </c>
      <c r="R9" s="222">
        <f t="shared" si="4"/>
        <v>0.38060000000000005</v>
      </c>
    </row>
    <row r="10" spans="1:19" x14ac:dyDescent="0.25">
      <c r="A10" s="353"/>
      <c r="B10" s="354"/>
      <c r="C10" s="354"/>
      <c r="D10" s="354"/>
      <c r="E10" s="354"/>
      <c r="F10" s="354"/>
      <c r="G10" s="354"/>
      <c r="H10" s="354"/>
      <c r="I10" s="355"/>
    </row>
    <row r="11" spans="1:19" ht="51.75" customHeight="1" x14ac:dyDescent="0.25">
      <c r="A11" s="358">
        <v>750</v>
      </c>
      <c r="B11" s="360" t="s">
        <v>95</v>
      </c>
      <c r="C11" s="362" t="s">
        <v>96</v>
      </c>
      <c r="D11" s="360" t="s">
        <v>227</v>
      </c>
      <c r="E11" s="204" t="s">
        <v>189</v>
      </c>
      <c r="F11" s="204"/>
      <c r="G11" s="205">
        <v>6.6699999999999995E-2</v>
      </c>
      <c r="H11" s="205">
        <v>8.9599999999999999E-2</v>
      </c>
      <c r="I11" s="205">
        <f>G11+H11</f>
        <v>0.15629999999999999</v>
      </c>
      <c r="J11" s="205">
        <v>6.6699999999999995E-2</v>
      </c>
      <c r="K11" s="205">
        <v>0.1042</v>
      </c>
      <c r="L11" s="205">
        <f>J11+K11</f>
        <v>0.1709</v>
      </c>
      <c r="M11" s="205">
        <v>6.6699999999999995E-2</v>
      </c>
      <c r="N11" s="205">
        <v>0.1187</v>
      </c>
      <c r="O11" s="205">
        <f>M11+N11</f>
        <v>0.18540000000000001</v>
      </c>
      <c r="P11" s="205">
        <v>6.6699999999999995E-2</v>
      </c>
      <c r="Q11" s="205">
        <v>0.1333</v>
      </c>
      <c r="R11" s="205">
        <f>P11+Q11</f>
        <v>0.2</v>
      </c>
    </row>
    <row r="12" spans="1:19" ht="51.75" customHeight="1" x14ac:dyDescent="0.25">
      <c r="A12" s="373"/>
      <c r="B12" s="374"/>
      <c r="C12" s="375"/>
      <c r="D12" s="374"/>
      <c r="E12" s="204" t="s">
        <v>226</v>
      </c>
      <c r="F12" s="204"/>
      <c r="G12" s="205">
        <v>1.4500000000000001E-2</v>
      </c>
      <c r="H12" s="205">
        <v>2.5100000000000001E-2</v>
      </c>
      <c r="I12" s="205">
        <f t="shared" ref="I12" si="5">G12+H12</f>
        <v>3.9600000000000003E-2</v>
      </c>
      <c r="J12" s="205">
        <v>1.4500000000000001E-2</v>
      </c>
      <c r="K12" s="205">
        <v>2.5100000000000001E-2</v>
      </c>
      <c r="L12" s="205">
        <f t="shared" ref="L12" si="6">J12+K12</f>
        <v>3.9600000000000003E-2</v>
      </c>
      <c r="M12" s="205">
        <v>1.4500000000000001E-2</v>
      </c>
      <c r="N12" s="205">
        <v>2.5100000000000001E-2</v>
      </c>
      <c r="O12" s="205">
        <f t="shared" ref="O12" si="7">M12+N12</f>
        <v>3.9600000000000003E-2</v>
      </c>
      <c r="P12" s="205">
        <v>1.4500000000000001E-2</v>
      </c>
      <c r="Q12" s="205">
        <v>2.5100000000000001E-2</v>
      </c>
      <c r="R12" s="205">
        <f t="shared" ref="R12" si="8">P12+Q12</f>
        <v>3.9600000000000003E-2</v>
      </c>
    </row>
    <row r="13" spans="1:19" ht="25.5" customHeight="1" x14ac:dyDescent="0.25">
      <c r="A13" s="389" t="s">
        <v>246</v>
      </c>
      <c r="B13" s="390"/>
      <c r="C13" s="390"/>
      <c r="D13" s="390"/>
      <c r="E13" s="391"/>
      <c r="F13" s="392"/>
      <c r="G13" s="386" t="s">
        <v>247</v>
      </c>
      <c r="H13" s="387"/>
      <c r="I13" s="388"/>
      <c r="J13" s="386" t="s">
        <v>247</v>
      </c>
      <c r="K13" s="387"/>
      <c r="L13" s="388"/>
      <c r="M13" s="386" t="s">
        <v>247</v>
      </c>
      <c r="N13" s="387"/>
      <c r="O13" s="388"/>
      <c r="P13" s="386" t="s">
        <v>247</v>
      </c>
      <c r="Q13" s="387"/>
      <c r="R13" s="388"/>
    </row>
    <row r="14" spans="1:19" s="1" customFormat="1" x14ac:dyDescent="0.25">
      <c r="A14" s="376"/>
      <c r="B14" s="377"/>
      <c r="C14" s="377"/>
      <c r="D14" s="377"/>
      <c r="E14" s="378"/>
      <c r="F14" s="242"/>
      <c r="G14" s="222">
        <f t="shared" ref="G14:R14" si="9">SUM(G11:G12)</f>
        <v>8.1199999999999994E-2</v>
      </c>
      <c r="H14" s="222">
        <f t="shared" si="9"/>
        <v>0.1147</v>
      </c>
      <c r="I14" s="222">
        <f t="shared" si="9"/>
        <v>0.19589999999999999</v>
      </c>
      <c r="J14" s="222">
        <f t="shared" si="9"/>
        <v>8.1199999999999994E-2</v>
      </c>
      <c r="K14" s="222">
        <f t="shared" si="9"/>
        <v>0.1293</v>
      </c>
      <c r="L14" s="222">
        <f t="shared" si="9"/>
        <v>0.21049999999999999</v>
      </c>
      <c r="M14" s="222">
        <f t="shared" si="9"/>
        <v>8.1199999999999994E-2</v>
      </c>
      <c r="N14" s="222">
        <f t="shared" si="9"/>
        <v>0.14380000000000001</v>
      </c>
      <c r="O14" s="222">
        <f t="shared" si="9"/>
        <v>0.22500000000000001</v>
      </c>
      <c r="P14" s="222">
        <f t="shared" si="9"/>
        <v>8.1199999999999994E-2</v>
      </c>
      <c r="Q14" s="222">
        <f t="shared" si="9"/>
        <v>0.15840000000000001</v>
      </c>
      <c r="R14" s="222">
        <f t="shared" si="9"/>
        <v>0.23960000000000001</v>
      </c>
    </row>
    <row r="15" spans="1:19" x14ac:dyDescent="0.25">
      <c r="A15" s="353"/>
      <c r="B15" s="354"/>
      <c r="C15" s="354"/>
      <c r="D15" s="354"/>
      <c r="E15" s="354"/>
      <c r="F15" s="354"/>
      <c r="G15" s="354"/>
      <c r="H15" s="354"/>
      <c r="I15" s="355"/>
    </row>
    <row r="16" spans="1:19" ht="15" customHeight="1" x14ac:dyDescent="0.25">
      <c r="A16" s="358">
        <v>750</v>
      </c>
      <c r="B16" s="360" t="s">
        <v>97</v>
      </c>
      <c r="C16" s="362" t="s">
        <v>98</v>
      </c>
      <c r="D16" s="360" t="s">
        <v>228</v>
      </c>
      <c r="E16" s="204" t="s">
        <v>189</v>
      </c>
      <c r="F16" s="204"/>
      <c r="G16" s="205">
        <v>6.6699999999999995E-2</v>
      </c>
      <c r="H16" s="205">
        <v>8.9599999999999999E-2</v>
      </c>
      <c r="I16" s="205">
        <f>G16+H16</f>
        <v>0.15629999999999999</v>
      </c>
      <c r="J16" s="205">
        <v>6.6699999999999995E-2</v>
      </c>
      <c r="K16" s="205">
        <v>0.1042</v>
      </c>
      <c r="L16" s="205">
        <f>J16+K16</f>
        <v>0.1709</v>
      </c>
      <c r="M16" s="205">
        <v>6.6699999999999995E-2</v>
      </c>
      <c r="N16" s="205">
        <v>0.1187</v>
      </c>
      <c r="O16" s="205">
        <f>M16+N16</f>
        <v>0.18540000000000001</v>
      </c>
      <c r="P16" s="205">
        <v>6.6699999999999995E-2</v>
      </c>
      <c r="Q16" s="205">
        <v>0.1333</v>
      </c>
      <c r="R16" s="205">
        <f>P16+Q16</f>
        <v>0.2</v>
      </c>
    </row>
    <row r="17" spans="1:18" x14ac:dyDescent="0.25">
      <c r="A17" s="359"/>
      <c r="B17" s="361"/>
      <c r="C17" s="363"/>
      <c r="D17" s="361"/>
      <c r="E17" s="204" t="s">
        <v>190</v>
      </c>
      <c r="F17" s="204"/>
      <c r="G17" s="205">
        <v>2.1499999999999998E-2</v>
      </c>
      <c r="H17" s="205">
        <v>4.2999999999999997E-2</v>
      </c>
      <c r="I17" s="205">
        <f t="shared" ref="I17:I20" si="10">G17+H17</f>
        <v>6.4500000000000002E-2</v>
      </c>
      <c r="J17" s="205">
        <v>2.1499999999999998E-2</v>
      </c>
      <c r="K17" s="205">
        <v>4.2999999999999997E-2</v>
      </c>
      <c r="L17" s="205">
        <f t="shared" ref="L17:L20" si="11">J17+K17</f>
        <v>6.4500000000000002E-2</v>
      </c>
      <c r="M17" s="205">
        <v>2.1499999999999998E-2</v>
      </c>
      <c r="N17" s="205">
        <v>4.2999999999999997E-2</v>
      </c>
      <c r="O17" s="205">
        <f t="shared" ref="O17:O20" si="12">M17+N17</f>
        <v>6.4500000000000002E-2</v>
      </c>
      <c r="P17" s="205">
        <v>2.1499999999999998E-2</v>
      </c>
      <c r="Q17" s="205">
        <v>4.2999999999999997E-2</v>
      </c>
      <c r="R17" s="205">
        <f t="shared" ref="R17:R20" si="13">P17+Q17</f>
        <v>6.4500000000000002E-2</v>
      </c>
    </row>
    <row r="18" spans="1:18" x14ac:dyDescent="0.25">
      <c r="A18" s="359"/>
      <c r="B18" s="361"/>
      <c r="C18" s="363"/>
      <c r="D18" s="361"/>
      <c r="E18" s="204" t="s">
        <v>191</v>
      </c>
      <c r="F18" s="204"/>
      <c r="G18" s="205">
        <v>4.0000000000000001E-3</v>
      </c>
      <c r="H18" s="205">
        <v>2.5000000000000001E-3</v>
      </c>
      <c r="I18" s="205">
        <f t="shared" si="10"/>
        <v>6.5000000000000006E-3</v>
      </c>
      <c r="J18" s="205">
        <v>4.0000000000000001E-3</v>
      </c>
      <c r="K18" s="205">
        <v>2.5000000000000001E-3</v>
      </c>
      <c r="L18" s="205">
        <f t="shared" si="11"/>
        <v>6.5000000000000006E-3</v>
      </c>
      <c r="M18" s="205">
        <v>4.0000000000000001E-3</v>
      </c>
      <c r="N18" s="205">
        <v>2.5000000000000001E-3</v>
      </c>
      <c r="O18" s="205">
        <f t="shared" si="12"/>
        <v>6.5000000000000006E-3</v>
      </c>
      <c r="P18" s="205">
        <v>4.0000000000000001E-3</v>
      </c>
      <c r="Q18" s="205">
        <v>2.5000000000000001E-3</v>
      </c>
      <c r="R18" s="205">
        <f t="shared" si="13"/>
        <v>6.5000000000000006E-3</v>
      </c>
    </row>
    <row r="19" spans="1:18" x14ac:dyDescent="0.25">
      <c r="A19" s="359"/>
      <c r="B19" s="361"/>
      <c r="C19" s="363"/>
      <c r="D19" s="361"/>
      <c r="E19" s="216" t="s">
        <v>192</v>
      </c>
      <c r="F19" s="216"/>
      <c r="G19" s="205">
        <v>3.5000000000000003E-2</v>
      </c>
      <c r="H19" s="205">
        <v>3.5000000000000003E-2</v>
      </c>
      <c r="I19" s="205">
        <f t="shared" si="10"/>
        <v>7.0000000000000007E-2</v>
      </c>
      <c r="J19" s="205">
        <v>3.5000000000000003E-2</v>
      </c>
      <c r="K19" s="205">
        <v>3.5000000000000003E-2</v>
      </c>
      <c r="L19" s="205">
        <f t="shared" si="11"/>
        <v>7.0000000000000007E-2</v>
      </c>
      <c r="M19" s="205">
        <v>3.5000000000000003E-2</v>
      </c>
      <c r="N19" s="205">
        <v>3.5000000000000003E-2</v>
      </c>
      <c r="O19" s="205">
        <f t="shared" si="12"/>
        <v>7.0000000000000007E-2</v>
      </c>
      <c r="P19" s="205">
        <v>3.5000000000000003E-2</v>
      </c>
      <c r="Q19" s="205">
        <v>3.5000000000000003E-2</v>
      </c>
      <c r="R19" s="205">
        <f t="shared" si="13"/>
        <v>7.0000000000000007E-2</v>
      </c>
    </row>
    <row r="20" spans="1:18" ht="30" x14ac:dyDescent="0.25">
      <c r="A20" s="373"/>
      <c r="B20" s="374"/>
      <c r="C20" s="375"/>
      <c r="D20" s="374"/>
      <c r="E20" s="204" t="s">
        <v>226</v>
      </c>
      <c r="F20" s="204"/>
      <c r="G20" s="205">
        <v>1.4500000000000001E-2</v>
      </c>
      <c r="H20" s="205">
        <v>5.1000000000000004E-3</v>
      </c>
      <c r="I20" s="205">
        <f t="shared" si="10"/>
        <v>1.9599999999999999E-2</v>
      </c>
      <c r="J20" s="205">
        <v>1.4500000000000001E-2</v>
      </c>
      <c r="K20" s="205">
        <v>5.1000000000000004E-3</v>
      </c>
      <c r="L20" s="205">
        <f t="shared" si="11"/>
        <v>1.9599999999999999E-2</v>
      </c>
      <c r="M20" s="205">
        <v>1.4500000000000001E-2</v>
      </c>
      <c r="N20" s="205">
        <v>5.1000000000000004E-3</v>
      </c>
      <c r="O20" s="205">
        <f t="shared" si="12"/>
        <v>1.9599999999999999E-2</v>
      </c>
      <c r="P20" s="205">
        <v>1.4500000000000001E-2</v>
      </c>
      <c r="Q20" s="205">
        <v>5.1000000000000004E-3</v>
      </c>
      <c r="R20" s="205">
        <f t="shared" si="13"/>
        <v>1.9599999999999999E-2</v>
      </c>
    </row>
    <row r="21" spans="1:18" ht="25.5" customHeight="1" x14ac:dyDescent="0.25">
      <c r="A21" s="389" t="s">
        <v>246</v>
      </c>
      <c r="B21" s="390"/>
      <c r="C21" s="390"/>
      <c r="D21" s="390"/>
      <c r="E21" s="391"/>
      <c r="F21" s="392"/>
      <c r="G21" s="386" t="s">
        <v>247</v>
      </c>
      <c r="H21" s="387"/>
      <c r="I21" s="388"/>
      <c r="J21" s="386" t="s">
        <v>247</v>
      </c>
      <c r="K21" s="387"/>
      <c r="L21" s="388"/>
      <c r="M21" s="386" t="s">
        <v>247</v>
      </c>
      <c r="N21" s="387"/>
      <c r="O21" s="388"/>
      <c r="P21" s="386" t="s">
        <v>247</v>
      </c>
      <c r="Q21" s="387"/>
      <c r="R21" s="388"/>
    </row>
    <row r="22" spans="1:18" s="1" customFormat="1" x14ac:dyDescent="0.25">
      <c r="A22" s="376"/>
      <c r="B22" s="377"/>
      <c r="C22" s="377"/>
      <c r="D22" s="377"/>
      <c r="E22" s="378"/>
      <c r="F22" s="242"/>
      <c r="G22" s="222">
        <f t="shared" ref="G22:R22" si="14">SUM(G16:G20)</f>
        <v>0.14170000000000002</v>
      </c>
      <c r="H22" s="222">
        <f t="shared" si="14"/>
        <v>0.17519999999999999</v>
      </c>
      <c r="I22" s="222">
        <f t="shared" si="14"/>
        <v>0.31690000000000002</v>
      </c>
      <c r="J22" s="222">
        <f t="shared" si="14"/>
        <v>0.14170000000000002</v>
      </c>
      <c r="K22" s="222">
        <f t="shared" si="14"/>
        <v>0.1898</v>
      </c>
      <c r="L22" s="222">
        <f t="shared" si="14"/>
        <v>0.33150000000000002</v>
      </c>
      <c r="M22" s="222">
        <f t="shared" si="14"/>
        <v>0.14170000000000002</v>
      </c>
      <c r="N22" s="222">
        <f t="shared" si="14"/>
        <v>0.20430000000000001</v>
      </c>
      <c r="O22" s="222">
        <f t="shared" si="14"/>
        <v>0.34600000000000003</v>
      </c>
      <c r="P22" s="222">
        <f t="shared" si="14"/>
        <v>0.14170000000000002</v>
      </c>
      <c r="Q22" s="222">
        <f t="shared" si="14"/>
        <v>0.21890000000000001</v>
      </c>
      <c r="R22" s="222">
        <f t="shared" si="14"/>
        <v>0.36060000000000003</v>
      </c>
    </row>
    <row r="23" spans="1:18" x14ac:dyDescent="0.25">
      <c r="A23" s="353"/>
      <c r="B23" s="354"/>
      <c r="C23" s="354"/>
      <c r="D23" s="354"/>
      <c r="E23" s="354"/>
      <c r="F23" s="354"/>
      <c r="G23" s="354"/>
      <c r="H23" s="354"/>
      <c r="I23" s="355"/>
    </row>
    <row r="24" spans="1:18" ht="40.5" customHeight="1" x14ac:dyDescent="0.25">
      <c r="A24" s="358">
        <v>750</v>
      </c>
      <c r="B24" s="360" t="s">
        <v>99</v>
      </c>
      <c r="C24" s="362" t="s">
        <v>100</v>
      </c>
      <c r="D24" s="360" t="s">
        <v>229</v>
      </c>
      <c r="E24" s="204" t="s">
        <v>189</v>
      </c>
      <c r="F24" s="204"/>
      <c r="G24" s="205">
        <v>6.6699999999999995E-2</v>
      </c>
      <c r="H24" s="205">
        <v>8.9599999999999999E-2</v>
      </c>
      <c r="I24" s="205">
        <f>G24+H24</f>
        <v>0.15629999999999999</v>
      </c>
      <c r="J24" s="205">
        <v>6.6699999999999995E-2</v>
      </c>
      <c r="K24" s="205">
        <v>0.1042</v>
      </c>
      <c r="L24" s="205">
        <f>J24+K24</f>
        <v>0.1709</v>
      </c>
      <c r="M24" s="205">
        <v>6.6699999999999995E-2</v>
      </c>
      <c r="N24" s="205">
        <v>0.1187</v>
      </c>
      <c r="O24" s="205">
        <f>M24+N24</f>
        <v>0.18540000000000001</v>
      </c>
      <c r="P24" s="205">
        <v>6.6699999999999995E-2</v>
      </c>
      <c r="Q24" s="205">
        <v>0.1333</v>
      </c>
      <c r="R24" s="205">
        <f>P24+Q24</f>
        <v>0.2</v>
      </c>
    </row>
    <row r="25" spans="1:18" ht="40.5" customHeight="1" x14ac:dyDescent="0.25">
      <c r="A25" s="373"/>
      <c r="B25" s="374"/>
      <c r="C25" s="375"/>
      <c r="D25" s="374"/>
      <c r="E25" s="204" t="s">
        <v>226</v>
      </c>
      <c r="F25" s="204"/>
      <c r="G25" s="205">
        <v>1.4500000000000001E-2</v>
      </c>
      <c r="H25" s="205">
        <v>5.1000000000000004E-3</v>
      </c>
      <c r="I25" s="205">
        <f t="shared" ref="I25" si="15">G25+H25</f>
        <v>1.9599999999999999E-2</v>
      </c>
      <c r="J25" s="205">
        <v>1.4500000000000001E-2</v>
      </c>
      <c r="K25" s="205">
        <v>5.1000000000000004E-3</v>
      </c>
      <c r="L25" s="205">
        <f t="shared" ref="L25" si="16">J25+K25</f>
        <v>1.9599999999999999E-2</v>
      </c>
      <c r="M25" s="205">
        <v>1.4500000000000001E-2</v>
      </c>
      <c r="N25" s="205">
        <v>5.1000000000000004E-3</v>
      </c>
      <c r="O25" s="205">
        <f t="shared" ref="O25" si="17">M25+N25</f>
        <v>1.9599999999999999E-2</v>
      </c>
      <c r="P25" s="205">
        <v>1.4500000000000001E-2</v>
      </c>
      <c r="Q25" s="205">
        <v>5.1000000000000004E-3</v>
      </c>
      <c r="R25" s="205">
        <f t="shared" ref="R25" si="18">P25+Q25</f>
        <v>1.9599999999999999E-2</v>
      </c>
    </row>
    <row r="26" spans="1:18" ht="25.5" customHeight="1" x14ac:dyDescent="0.25">
      <c r="A26" s="389" t="s">
        <v>246</v>
      </c>
      <c r="B26" s="390"/>
      <c r="C26" s="390"/>
      <c r="D26" s="390"/>
      <c r="E26" s="391"/>
      <c r="F26" s="392"/>
      <c r="G26" s="386" t="s">
        <v>247</v>
      </c>
      <c r="H26" s="387"/>
      <c r="I26" s="388"/>
      <c r="J26" s="386" t="s">
        <v>247</v>
      </c>
      <c r="K26" s="387"/>
      <c r="L26" s="388"/>
      <c r="M26" s="386" t="s">
        <v>247</v>
      </c>
      <c r="N26" s="387"/>
      <c r="O26" s="388"/>
      <c r="P26" s="386" t="s">
        <v>247</v>
      </c>
      <c r="Q26" s="387"/>
      <c r="R26" s="388"/>
    </row>
    <row r="27" spans="1:18" s="1" customFormat="1" x14ac:dyDescent="0.25">
      <c r="A27" s="376"/>
      <c r="B27" s="377"/>
      <c r="C27" s="377"/>
      <c r="D27" s="377"/>
      <c r="E27" s="378"/>
      <c r="F27" s="242"/>
      <c r="G27" s="222">
        <f t="shared" ref="G27:R27" si="19">SUM(G24:G25)</f>
        <v>8.1199999999999994E-2</v>
      </c>
      <c r="H27" s="222">
        <f t="shared" si="19"/>
        <v>9.4700000000000006E-2</v>
      </c>
      <c r="I27" s="222">
        <f t="shared" si="19"/>
        <v>0.1759</v>
      </c>
      <c r="J27" s="222">
        <f t="shared" si="19"/>
        <v>8.1199999999999994E-2</v>
      </c>
      <c r="K27" s="222">
        <f t="shared" si="19"/>
        <v>0.10930000000000001</v>
      </c>
      <c r="L27" s="222">
        <f t="shared" si="19"/>
        <v>0.1905</v>
      </c>
      <c r="M27" s="222">
        <f t="shared" si="19"/>
        <v>8.1199999999999994E-2</v>
      </c>
      <c r="N27" s="222">
        <f t="shared" si="19"/>
        <v>0.12379999999999999</v>
      </c>
      <c r="O27" s="222">
        <f t="shared" si="19"/>
        <v>0.20500000000000002</v>
      </c>
      <c r="P27" s="222">
        <f t="shared" si="19"/>
        <v>8.1199999999999994E-2</v>
      </c>
      <c r="Q27" s="222">
        <f t="shared" si="19"/>
        <v>0.1384</v>
      </c>
      <c r="R27" s="222">
        <f t="shared" si="19"/>
        <v>0.21960000000000002</v>
      </c>
    </row>
    <row r="28" spans="1:18" x14ac:dyDescent="0.25">
      <c r="A28" s="353"/>
      <c r="B28" s="354"/>
      <c r="C28" s="354"/>
      <c r="D28" s="354"/>
      <c r="E28" s="354"/>
      <c r="F28" s="354"/>
      <c r="G28" s="354"/>
      <c r="H28" s="354"/>
      <c r="I28" s="355"/>
    </row>
    <row r="29" spans="1:18" ht="15" customHeight="1" x14ac:dyDescent="0.25">
      <c r="A29" s="358">
        <v>750</v>
      </c>
      <c r="B29" s="360" t="s">
        <v>101</v>
      </c>
      <c r="C29" s="362" t="s">
        <v>102</v>
      </c>
      <c r="D29" s="360" t="s">
        <v>230</v>
      </c>
      <c r="E29" s="204" t="s">
        <v>189</v>
      </c>
      <c r="F29" s="204"/>
      <c r="G29" s="205">
        <v>6.6699999999999995E-2</v>
      </c>
      <c r="H29" s="205">
        <v>8.9599999999999999E-2</v>
      </c>
      <c r="I29" s="205">
        <f>G29+H29</f>
        <v>0.15629999999999999</v>
      </c>
      <c r="J29" s="205">
        <v>6.6699999999999995E-2</v>
      </c>
      <c r="K29" s="205">
        <v>0.1042</v>
      </c>
      <c r="L29" s="205">
        <f>J29+K29</f>
        <v>0.1709</v>
      </c>
      <c r="M29" s="205">
        <v>6.6699999999999995E-2</v>
      </c>
      <c r="N29" s="205">
        <v>0.1187</v>
      </c>
      <c r="O29" s="205">
        <f>M29+N29</f>
        <v>0.18540000000000001</v>
      </c>
      <c r="P29" s="205">
        <v>6.6699999999999995E-2</v>
      </c>
      <c r="Q29" s="205">
        <v>0.1333</v>
      </c>
      <c r="R29" s="205">
        <f>P29+Q29</f>
        <v>0.2</v>
      </c>
    </row>
    <row r="30" spans="1:18" x14ac:dyDescent="0.25">
      <c r="A30" s="359"/>
      <c r="B30" s="361"/>
      <c r="C30" s="363"/>
      <c r="D30" s="361"/>
      <c r="E30" s="204" t="s">
        <v>190</v>
      </c>
      <c r="F30" s="204"/>
      <c r="G30" s="205">
        <v>2.1499999999999998E-2</v>
      </c>
      <c r="H30" s="205">
        <v>4.2999999999999997E-2</v>
      </c>
      <c r="I30" s="205">
        <f t="shared" ref="I30:I33" si="20">G30+H30</f>
        <v>6.4500000000000002E-2</v>
      </c>
      <c r="J30" s="205">
        <v>2.1499999999999998E-2</v>
      </c>
      <c r="K30" s="205">
        <v>4.2999999999999997E-2</v>
      </c>
      <c r="L30" s="205">
        <f t="shared" ref="L30:L33" si="21">J30+K30</f>
        <v>6.4500000000000002E-2</v>
      </c>
      <c r="M30" s="205">
        <v>2.1499999999999998E-2</v>
      </c>
      <c r="N30" s="205">
        <v>4.2999999999999997E-2</v>
      </c>
      <c r="O30" s="205">
        <f t="shared" ref="O30:O33" si="22">M30+N30</f>
        <v>6.4500000000000002E-2</v>
      </c>
      <c r="P30" s="205">
        <v>2.1499999999999998E-2</v>
      </c>
      <c r="Q30" s="205">
        <v>4.2999999999999997E-2</v>
      </c>
      <c r="R30" s="205">
        <f t="shared" ref="R30:R33" si="23">P30+Q30</f>
        <v>6.4500000000000002E-2</v>
      </c>
    </row>
    <row r="31" spans="1:18" x14ac:dyDescent="0.25">
      <c r="A31" s="359"/>
      <c r="B31" s="361"/>
      <c r="C31" s="363"/>
      <c r="D31" s="361"/>
      <c r="E31" s="204" t="s">
        <v>191</v>
      </c>
      <c r="F31" s="204"/>
      <c r="G31" s="205">
        <v>4.0000000000000001E-3</v>
      </c>
      <c r="H31" s="205">
        <v>2.5000000000000001E-3</v>
      </c>
      <c r="I31" s="205">
        <f t="shared" si="20"/>
        <v>6.5000000000000006E-3</v>
      </c>
      <c r="J31" s="205">
        <v>4.0000000000000001E-3</v>
      </c>
      <c r="K31" s="205">
        <v>2.5000000000000001E-3</v>
      </c>
      <c r="L31" s="205">
        <f t="shared" si="21"/>
        <v>6.5000000000000006E-3</v>
      </c>
      <c r="M31" s="205">
        <v>4.0000000000000001E-3</v>
      </c>
      <c r="N31" s="205">
        <v>2.5000000000000001E-3</v>
      </c>
      <c r="O31" s="205">
        <f t="shared" si="22"/>
        <v>6.5000000000000006E-3</v>
      </c>
      <c r="P31" s="205">
        <v>4.0000000000000001E-3</v>
      </c>
      <c r="Q31" s="205">
        <v>2.5000000000000001E-3</v>
      </c>
      <c r="R31" s="205">
        <f t="shared" si="23"/>
        <v>6.5000000000000006E-3</v>
      </c>
    </row>
    <row r="32" spans="1:18" x14ac:dyDescent="0.25">
      <c r="A32" s="359"/>
      <c r="B32" s="361"/>
      <c r="C32" s="363"/>
      <c r="D32" s="361"/>
      <c r="E32" s="216" t="s">
        <v>192</v>
      </c>
      <c r="F32" s="216"/>
      <c r="G32" s="205">
        <v>3.5000000000000003E-2</v>
      </c>
      <c r="H32" s="205">
        <v>3.5000000000000003E-2</v>
      </c>
      <c r="I32" s="205">
        <f t="shared" si="20"/>
        <v>7.0000000000000007E-2</v>
      </c>
      <c r="J32" s="205">
        <v>3.5000000000000003E-2</v>
      </c>
      <c r="K32" s="205">
        <v>3.5000000000000003E-2</v>
      </c>
      <c r="L32" s="205">
        <f t="shared" si="21"/>
        <v>7.0000000000000007E-2</v>
      </c>
      <c r="M32" s="205">
        <v>3.5000000000000003E-2</v>
      </c>
      <c r="N32" s="205">
        <v>3.5000000000000003E-2</v>
      </c>
      <c r="O32" s="205">
        <f t="shared" si="22"/>
        <v>7.0000000000000007E-2</v>
      </c>
      <c r="P32" s="205">
        <v>3.5000000000000003E-2</v>
      </c>
      <c r="Q32" s="205">
        <v>3.5000000000000003E-2</v>
      </c>
      <c r="R32" s="205">
        <f t="shared" si="23"/>
        <v>7.0000000000000007E-2</v>
      </c>
    </row>
    <row r="33" spans="1:18" ht="30" x14ac:dyDescent="0.25">
      <c r="A33" s="373"/>
      <c r="B33" s="374"/>
      <c r="C33" s="375"/>
      <c r="D33" s="374"/>
      <c r="E33" s="204" t="s">
        <v>226</v>
      </c>
      <c r="F33" s="204"/>
      <c r="G33" s="205">
        <v>1.4500000000000001E-2</v>
      </c>
      <c r="H33" s="205">
        <v>1.01E-2</v>
      </c>
      <c r="I33" s="205">
        <f t="shared" si="20"/>
        <v>2.46E-2</v>
      </c>
      <c r="J33" s="205">
        <v>1.4500000000000001E-2</v>
      </c>
      <c r="K33" s="205">
        <v>1.01E-2</v>
      </c>
      <c r="L33" s="205">
        <f t="shared" si="21"/>
        <v>2.46E-2</v>
      </c>
      <c r="M33" s="205">
        <v>1.4500000000000001E-2</v>
      </c>
      <c r="N33" s="205">
        <v>1.01E-2</v>
      </c>
      <c r="O33" s="205">
        <f t="shared" si="22"/>
        <v>2.46E-2</v>
      </c>
      <c r="P33" s="205">
        <v>1.4500000000000001E-2</v>
      </c>
      <c r="Q33" s="205">
        <v>1.01E-2</v>
      </c>
      <c r="R33" s="205">
        <f t="shared" si="23"/>
        <v>2.46E-2</v>
      </c>
    </row>
    <row r="34" spans="1:18" ht="25.5" customHeight="1" x14ac:dyDescent="0.25">
      <c r="A34" s="389" t="s">
        <v>246</v>
      </c>
      <c r="B34" s="390"/>
      <c r="C34" s="390"/>
      <c r="D34" s="390"/>
      <c r="E34" s="391"/>
      <c r="F34" s="392"/>
      <c r="G34" s="386" t="s">
        <v>247</v>
      </c>
      <c r="H34" s="387"/>
      <c r="I34" s="388"/>
      <c r="J34" s="386" t="s">
        <v>247</v>
      </c>
      <c r="K34" s="387"/>
      <c r="L34" s="388"/>
      <c r="M34" s="386" t="s">
        <v>247</v>
      </c>
      <c r="N34" s="387"/>
      <c r="O34" s="388"/>
      <c r="P34" s="386" t="s">
        <v>247</v>
      </c>
      <c r="Q34" s="387"/>
      <c r="R34" s="388"/>
    </row>
    <row r="35" spans="1:18" s="1" customFormat="1" x14ac:dyDescent="0.25">
      <c r="A35" s="376"/>
      <c r="B35" s="377"/>
      <c r="C35" s="377"/>
      <c r="D35" s="377"/>
      <c r="E35" s="378"/>
      <c r="F35" s="242"/>
      <c r="G35" s="222">
        <f t="shared" ref="G35:R35" si="24">SUM(G29:G33)</f>
        <v>0.14170000000000002</v>
      </c>
      <c r="H35" s="222">
        <f t="shared" si="24"/>
        <v>0.1802</v>
      </c>
      <c r="I35" s="222">
        <f t="shared" si="24"/>
        <v>0.32190000000000002</v>
      </c>
      <c r="J35" s="222">
        <f t="shared" si="24"/>
        <v>0.14170000000000002</v>
      </c>
      <c r="K35" s="222">
        <f t="shared" si="24"/>
        <v>0.1948</v>
      </c>
      <c r="L35" s="222">
        <f t="shared" si="24"/>
        <v>0.33650000000000002</v>
      </c>
      <c r="M35" s="222">
        <f t="shared" si="24"/>
        <v>0.14170000000000002</v>
      </c>
      <c r="N35" s="222">
        <f t="shared" si="24"/>
        <v>0.20930000000000001</v>
      </c>
      <c r="O35" s="222">
        <f t="shared" si="24"/>
        <v>0.35100000000000003</v>
      </c>
      <c r="P35" s="222">
        <f t="shared" si="24"/>
        <v>0.14170000000000002</v>
      </c>
      <c r="Q35" s="222">
        <f t="shared" si="24"/>
        <v>0.22390000000000002</v>
      </c>
      <c r="R35" s="222">
        <f t="shared" si="24"/>
        <v>0.36560000000000004</v>
      </c>
    </row>
    <row r="36" spans="1:18" x14ac:dyDescent="0.25">
      <c r="A36" s="353"/>
      <c r="B36" s="354"/>
      <c r="C36" s="354"/>
      <c r="D36" s="354"/>
      <c r="E36" s="354"/>
      <c r="F36" s="354"/>
      <c r="G36" s="354"/>
      <c r="H36" s="354"/>
      <c r="I36" s="355"/>
    </row>
    <row r="37" spans="1:18" ht="15" customHeight="1" x14ac:dyDescent="0.25">
      <c r="A37" s="358">
        <v>750</v>
      </c>
      <c r="B37" s="360" t="s">
        <v>103</v>
      </c>
      <c r="C37" s="362" t="s">
        <v>104</v>
      </c>
      <c r="D37" s="360" t="s">
        <v>231</v>
      </c>
      <c r="E37" s="204" t="s">
        <v>189</v>
      </c>
      <c r="F37" s="204"/>
      <c r="G37" s="205">
        <v>6.6699999999999995E-2</v>
      </c>
      <c r="H37" s="205">
        <v>8.9599999999999999E-2</v>
      </c>
      <c r="I37" s="205">
        <f>G37+H37</f>
        <v>0.15629999999999999</v>
      </c>
      <c r="J37" s="205">
        <v>6.6699999999999995E-2</v>
      </c>
      <c r="K37" s="205">
        <v>0.1042</v>
      </c>
      <c r="L37" s="205">
        <f>J37+K37</f>
        <v>0.1709</v>
      </c>
      <c r="M37" s="205">
        <v>6.6699999999999995E-2</v>
      </c>
      <c r="N37" s="205">
        <v>0.1187</v>
      </c>
      <c r="O37" s="205">
        <f>M37+N37</f>
        <v>0.18540000000000001</v>
      </c>
      <c r="P37" s="205">
        <v>6.6699999999999995E-2</v>
      </c>
      <c r="Q37" s="205">
        <v>0.1333</v>
      </c>
      <c r="R37" s="205">
        <f>P37+Q37</f>
        <v>0.2</v>
      </c>
    </row>
    <row r="38" spans="1:18" x14ac:dyDescent="0.25">
      <c r="A38" s="359"/>
      <c r="B38" s="361"/>
      <c r="C38" s="363"/>
      <c r="D38" s="361"/>
      <c r="E38" s="204" t="s">
        <v>190</v>
      </c>
      <c r="F38" s="204"/>
      <c r="G38" s="205">
        <v>2.1499999999999998E-2</v>
      </c>
      <c r="H38" s="205">
        <v>4.2999999999999997E-2</v>
      </c>
      <c r="I38" s="205">
        <f t="shared" ref="I38:I41" si="25">G38+H38</f>
        <v>6.4500000000000002E-2</v>
      </c>
      <c r="J38" s="205">
        <v>2.1499999999999998E-2</v>
      </c>
      <c r="K38" s="205">
        <v>4.2999999999999997E-2</v>
      </c>
      <c r="L38" s="205">
        <f t="shared" ref="L38:L41" si="26">J38+K38</f>
        <v>6.4500000000000002E-2</v>
      </c>
      <c r="M38" s="205">
        <v>2.1499999999999998E-2</v>
      </c>
      <c r="N38" s="205">
        <v>4.2999999999999997E-2</v>
      </c>
      <c r="O38" s="205">
        <f t="shared" ref="O38:O41" si="27">M38+N38</f>
        <v>6.4500000000000002E-2</v>
      </c>
      <c r="P38" s="205">
        <v>2.1499999999999998E-2</v>
      </c>
      <c r="Q38" s="205">
        <v>4.2999999999999997E-2</v>
      </c>
      <c r="R38" s="205">
        <f t="shared" ref="R38:R41" si="28">P38+Q38</f>
        <v>6.4500000000000002E-2</v>
      </c>
    </row>
    <row r="39" spans="1:18" x14ac:dyDescent="0.25">
      <c r="A39" s="359"/>
      <c r="B39" s="361"/>
      <c r="C39" s="363"/>
      <c r="D39" s="361"/>
      <c r="E39" s="204" t="s">
        <v>191</v>
      </c>
      <c r="F39" s="204"/>
      <c r="G39" s="205">
        <v>4.0000000000000001E-3</v>
      </c>
      <c r="H39" s="205">
        <v>2.5000000000000001E-3</v>
      </c>
      <c r="I39" s="205">
        <f t="shared" si="25"/>
        <v>6.5000000000000006E-3</v>
      </c>
      <c r="J39" s="205">
        <v>4.0000000000000001E-3</v>
      </c>
      <c r="K39" s="205">
        <v>2.5000000000000001E-3</v>
      </c>
      <c r="L39" s="205">
        <f t="shared" si="26"/>
        <v>6.5000000000000006E-3</v>
      </c>
      <c r="M39" s="205">
        <v>4.0000000000000001E-3</v>
      </c>
      <c r="N39" s="205">
        <v>2.5000000000000001E-3</v>
      </c>
      <c r="O39" s="205">
        <f t="shared" si="27"/>
        <v>6.5000000000000006E-3</v>
      </c>
      <c r="P39" s="205">
        <v>4.0000000000000001E-3</v>
      </c>
      <c r="Q39" s="205">
        <v>2.5000000000000001E-3</v>
      </c>
      <c r="R39" s="205">
        <f t="shared" si="28"/>
        <v>6.5000000000000006E-3</v>
      </c>
    </row>
    <row r="40" spans="1:18" x14ac:dyDescent="0.25">
      <c r="A40" s="359"/>
      <c r="B40" s="361"/>
      <c r="C40" s="363"/>
      <c r="D40" s="361"/>
      <c r="E40" s="216" t="s">
        <v>192</v>
      </c>
      <c r="F40" s="216"/>
      <c r="G40" s="205">
        <v>3.5000000000000003E-2</v>
      </c>
      <c r="H40" s="205">
        <v>3.5000000000000003E-2</v>
      </c>
      <c r="I40" s="205">
        <f t="shared" si="25"/>
        <v>7.0000000000000007E-2</v>
      </c>
      <c r="J40" s="205">
        <v>3.5000000000000003E-2</v>
      </c>
      <c r="K40" s="205">
        <v>3.5000000000000003E-2</v>
      </c>
      <c r="L40" s="205">
        <f t="shared" si="26"/>
        <v>7.0000000000000007E-2</v>
      </c>
      <c r="M40" s="205">
        <v>3.5000000000000003E-2</v>
      </c>
      <c r="N40" s="205">
        <v>3.5000000000000003E-2</v>
      </c>
      <c r="O40" s="205">
        <f t="shared" si="27"/>
        <v>7.0000000000000007E-2</v>
      </c>
      <c r="P40" s="205">
        <v>3.5000000000000003E-2</v>
      </c>
      <c r="Q40" s="205">
        <v>3.5000000000000003E-2</v>
      </c>
      <c r="R40" s="205">
        <f t="shared" si="28"/>
        <v>7.0000000000000007E-2</v>
      </c>
    </row>
    <row r="41" spans="1:18" ht="30" x14ac:dyDescent="0.25">
      <c r="A41" s="373"/>
      <c r="B41" s="374"/>
      <c r="C41" s="375"/>
      <c r="D41" s="374"/>
      <c r="E41" s="204" t="s">
        <v>226</v>
      </c>
      <c r="F41" s="204"/>
      <c r="G41" s="205">
        <v>1.4500000000000001E-2</v>
      </c>
      <c r="H41" s="205">
        <v>1.5100000000000001E-2</v>
      </c>
      <c r="I41" s="205">
        <f t="shared" si="25"/>
        <v>2.9600000000000001E-2</v>
      </c>
      <c r="J41" s="205">
        <v>1.4500000000000001E-2</v>
      </c>
      <c r="K41" s="205">
        <v>1.5100000000000001E-2</v>
      </c>
      <c r="L41" s="205">
        <f t="shared" si="26"/>
        <v>2.9600000000000001E-2</v>
      </c>
      <c r="M41" s="205">
        <v>1.4500000000000001E-2</v>
      </c>
      <c r="N41" s="205">
        <v>1.5100000000000001E-2</v>
      </c>
      <c r="O41" s="205">
        <f t="shared" si="27"/>
        <v>2.9600000000000001E-2</v>
      </c>
      <c r="P41" s="205">
        <v>1.4500000000000001E-2</v>
      </c>
      <c r="Q41" s="205">
        <v>1.5100000000000001E-2</v>
      </c>
      <c r="R41" s="205">
        <f t="shared" si="28"/>
        <v>2.9600000000000001E-2</v>
      </c>
    </row>
    <row r="42" spans="1:18" ht="25.5" customHeight="1" x14ac:dyDescent="0.25">
      <c r="A42" s="389" t="s">
        <v>246</v>
      </c>
      <c r="B42" s="390"/>
      <c r="C42" s="390"/>
      <c r="D42" s="390"/>
      <c r="E42" s="391"/>
      <c r="F42" s="392"/>
      <c r="G42" s="386" t="s">
        <v>247</v>
      </c>
      <c r="H42" s="387"/>
      <c r="I42" s="388"/>
      <c r="J42" s="386" t="s">
        <v>247</v>
      </c>
      <c r="K42" s="387"/>
      <c r="L42" s="388"/>
      <c r="M42" s="386" t="s">
        <v>247</v>
      </c>
      <c r="N42" s="387"/>
      <c r="O42" s="388"/>
      <c r="P42" s="386" t="s">
        <v>247</v>
      </c>
      <c r="Q42" s="387"/>
      <c r="R42" s="388"/>
    </row>
    <row r="43" spans="1:18" s="1" customFormat="1" x14ac:dyDescent="0.25">
      <c r="A43" s="376"/>
      <c r="B43" s="377"/>
      <c r="C43" s="377"/>
      <c r="D43" s="377"/>
      <c r="E43" s="378"/>
      <c r="F43" s="242"/>
      <c r="G43" s="222">
        <f t="shared" ref="G43:R43" si="29">SUM(G37:G41)</f>
        <v>0.14170000000000002</v>
      </c>
      <c r="H43" s="222">
        <f t="shared" si="29"/>
        <v>0.1852</v>
      </c>
      <c r="I43" s="222">
        <f t="shared" si="29"/>
        <v>0.32690000000000002</v>
      </c>
      <c r="J43" s="222">
        <f t="shared" si="29"/>
        <v>0.14170000000000002</v>
      </c>
      <c r="K43" s="222">
        <f t="shared" si="29"/>
        <v>0.19980000000000001</v>
      </c>
      <c r="L43" s="222">
        <f t="shared" si="29"/>
        <v>0.34150000000000003</v>
      </c>
      <c r="M43" s="222">
        <f t="shared" si="29"/>
        <v>0.14170000000000002</v>
      </c>
      <c r="N43" s="222">
        <f t="shared" si="29"/>
        <v>0.21430000000000002</v>
      </c>
      <c r="O43" s="222">
        <f t="shared" si="29"/>
        <v>0.35600000000000004</v>
      </c>
      <c r="P43" s="222">
        <f t="shared" si="29"/>
        <v>0.14170000000000002</v>
      </c>
      <c r="Q43" s="222">
        <f t="shared" si="29"/>
        <v>0.22890000000000002</v>
      </c>
      <c r="R43" s="222">
        <f t="shared" si="29"/>
        <v>0.37060000000000004</v>
      </c>
    </row>
    <row r="44" spans="1:18" x14ac:dyDescent="0.25">
      <c r="A44" s="353"/>
      <c r="B44" s="354"/>
      <c r="C44" s="354"/>
      <c r="D44" s="354"/>
      <c r="E44" s="354"/>
      <c r="F44" s="354"/>
      <c r="G44" s="354"/>
      <c r="H44" s="354"/>
      <c r="I44" s="355"/>
    </row>
    <row r="45" spans="1:18" ht="15" customHeight="1" x14ac:dyDescent="0.25">
      <c r="A45" s="358">
        <v>750</v>
      </c>
      <c r="B45" s="360" t="s">
        <v>105</v>
      </c>
      <c r="C45" s="362" t="s">
        <v>106</v>
      </c>
      <c r="D45" s="360" t="s">
        <v>232</v>
      </c>
      <c r="E45" s="204" t="s">
        <v>189</v>
      </c>
      <c r="F45" s="204"/>
      <c r="G45" s="205">
        <v>6.6699999999999995E-2</v>
      </c>
      <c r="H45" s="205">
        <v>8.9599999999999999E-2</v>
      </c>
      <c r="I45" s="205">
        <f>G45+H45</f>
        <v>0.15629999999999999</v>
      </c>
      <c r="J45" s="205">
        <v>6.6699999999999995E-2</v>
      </c>
      <c r="K45" s="205">
        <v>0.1042</v>
      </c>
      <c r="L45" s="205">
        <f>J45+K45</f>
        <v>0.1709</v>
      </c>
      <c r="M45" s="205">
        <v>6.6699999999999995E-2</v>
      </c>
      <c r="N45" s="205">
        <v>0.1187</v>
      </c>
      <c r="O45" s="205">
        <f>M45+N45</f>
        <v>0.18540000000000001</v>
      </c>
      <c r="P45" s="205">
        <v>6.6699999999999995E-2</v>
      </c>
      <c r="Q45" s="205">
        <v>0.1333</v>
      </c>
      <c r="R45" s="205">
        <f>P45+Q45</f>
        <v>0.2</v>
      </c>
    </row>
    <row r="46" spans="1:18" x14ac:dyDescent="0.25">
      <c r="A46" s="359"/>
      <c r="B46" s="361"/>
      <c r="C46" s="363"/>
      <c r="D46" s="361"/>
      <c r="E46" s="204" t="s">
        <v>190</v>
      </c>
      <c r="F46" s="204"/>
      <c r="G46" s="205">
        <v>2.1499999999999998E-2</v>
      </c>
      <c r="H46" s="205">
        <v>4.2999999999999997E-2</v>
      </c>
      <c r="I46" s="205">
        <f t="shared" ref="I46:I50" si="30">G46+H46</f>
        <v>6.4500000000000002E-2</v>
      </c>
      <c r="J46" s="205">
        <v>2.1499999999999998E-2</v>
      </c>
      <c r="K46" s="205">
        <v>4.2999999999999997E-2</v>
      </c>
      <c r="L46" s="205">
        <f t="shared" ref="L46:L50" si="31">J46+K46</f>
        <v>6.4500000000000002E-2</v>
      </c>
      <c r="M46" s="205">
        <v>2.1499999999999998E-2</v>
      </c>
      <c r="N46" s="205">
        <v>4.2999999999999997E-2</v>
      </c>
      <c r="O46" s="205">
        <f t="shared" ref="O46:O50" si="32">M46+N46</f>
        <v>6.4500000000000002E-2</v>
      </c>
      <c r="P46" s="205">
        <v>2.1499999999999998E-2</v>
      </c>
      <c r="Q46" s="205">
        <v>4.2999999999999997E-2</v>
      </c>
      <c r="R46" s="205">
        <f t="shared" ref="R46:R50" si="33">P46+Q46</f>
        <v>6.4500000000000002E-2</v>
      </c>
    </row>
    <row r="47" spans="1:18" x14ac:dyDescent="0.25">
      <c r="A47" s="359"/>
      <c r="B47" s="361"/>
      <c r="C47" s="363"/>
      <c r="D47" s="361"/>
      <c r="E47" s="204" t="s">
        <v>191</v>
      </c>
      <c r="F47" s="204"/>
      <c r="G47" s="205">
        <v>4.0000000000000001E-3</v>
      </c>
      <c r="H47" s="205">
        <v>2.5000000000000001E-3</v>
      </c>
      <c r="I47" s="205">
        <f t="shared" si="30"/>
        <v>6.5000000000000006E-3</v>
      </c>
      <c r="J47" s="205">
        <v>4.0000000000000001E-3</v>
      </c>
      <c r="K47" s="205">
        <v>2.5000000000000001E-3</v>
      </c>
      <c r="L47" s="205">
        <f t="shared" si="31"/>
        <v>6.5000000000000006E-3</v>
      </c>
      <c r="M47" s="205">
        <v>4.0000000000000001E-3</v>
      </c>
      <c r="N47" s="205">
        <v>2.5000000000000001E-3</v>
      </c>
      <c r="O47" s="205">
        <f t="shared" si="32"/>
        <v>6.5000000000000006E-3</v>
      </c>
      <c r="P47" s="205">
        <v>4.0000000000000001E-3</v>
      </c>
      <c r="Q47" s="205">
        <v>2.5000000000000001E-3</v>
      </c>
      <c r="R47" s="205">
        <f t="shared" si="33"/>
        <v>6.5000000000000006E-3</v>
      </c>
    </row>
    <row r="48" spans="1:18" x14ac:dyDescent="0.25">
      <c r="A48" s="359"/>
      <c r="B48" s="361"/>
      <c r="C48" s="363"/>
      <c r="D48" s="361"/>
      <c r="E48" s="216" t="s">
        <v>192</v>
      </c>
      <c r="F48" s="216"/>
      <c r="G48" s="205">
        <v>3.5000000000000003E-2</v>
      </c>
      <c r="H48" s="205">
        <v>3.5000000000000003E-2</v>
      </c>
      <c r="I48" s="205">
        <f t="shared" si="30"/>
        <v>7.0000000000000007E-2</v>
      </c>
      <c r="J48" s="205">
        <v>3.5000000000000003E-2</v>
      </c>
      <c r="K48" s="205">
        <v>3.5000000000000003E-2</v>
      </c>
      <c r="L48" s="205">
        <f t="shared" si="31"/>
        <v>7.0000000000000007E-2</v>
      </c>
      <c r="M48" s="205">
        <v>3.5000000000000003E-2</v>
      </c>
      <c r="N48" s="205">
        <v>3.5000000000000003E-2</v>
      </c>
      <c r="O48" s="205">
        <f t="shared" si="32"/>
        <v>7.0000000000000007E-2</v>
      </c>
      <c r="P48" s="205">
        <v>3.5000000000000003E-2</v>
      </c>
      <c r="Q48" s="205">
        <v>3.5000000000000003E-2</v>
      </c>
      <c r="R48" s="205">
        <f t="shared" si="33"/>
        <v>7.0000000000000007E-2</v>
      </c>
    </row>
    <row r="49" spans="1:18" ht="30" x14ac:dyDescent="0.25">
      <c r="A49" s="373"/>
      <c r="B49" s="374"/>
      <c r="C49" s="375"/>
      <c r="D49" s="374"/>
      <c r="E49" s="204" t="s">
        <v>226</v>
      </c>
      <c r="F49" s="204"/>
      <c r="G49" s="205">
        <v>3.2800000000000003E-2</v>
      </c>
      <c r="H49" s="205">
        <v>3.6799999999999999E-2</v>
      </c>
      <c r="I49" s="205">
        <f t="shared" si="30"/>
        <v>6.9599999999999995E-2</v>
      </c>
      <c r="J49" s="205">
        <v>3.2800000000000003E-2</v>
      </c>
      <c r="K49" s="205">
        <v>3.6799999999999999E-2</v>
      </c>
      <c r="L49" s="205">
        <f t="shared" si="31"/>
        <v>6.9599999999999995E-2</v>
      </c>
      <c r="M49" s="205">
        <v>3.2800000000000003E-2</v>
      </c>
      <c r="N49" s="205">
        <v>3.6799999999999999E-2</v>
      </c>
      <c r="O49" s="205">
        <f t="shared" si="32"/>
        <v>6.9599999999999995E-2</v>
      </c>
      <c r="P49" s="205">
        <v>3.2800000000000003E-2</v>
      </c>
      <c r="Q49" s="205">
        <v>3.6799999999999999E-2</v>
      </c>
      <c r="R49" s="205">
        <f t="shared" si="33"/>
        <v>6.9599999999999995E-2</v>
      </c>
    </row>
    <row r="50" spans="1:18" x14ac:dyDescent="0.25">
      <c r="A50" s="239">
        <v>751</v>
      </c>
      <c r="B50" s="229" t="s">
        <v>105</v>
      </c>
      <c r="C50" s="215" t="s">
        <v>233</v>
      </c>
      <c r="D50" s="229" t="s">
        <v>234</v>
      </c>
      <c r="E50" s="204" t="s">
        <v>193</v>
      </c>
      <c r="F50" s="204">
        <v>96</v>
      </c>
      <c r="G50" s="205">
        <v>0.02</v>
      </c>
      <c r="H50" s="205">
        <v>0.02</v>
      </c>
      <c r="I50" s="205">
        <f t="shared" si="30"/>
        <v>0.04</v>
      </c>
      <c r="J50" s="205">
        <v>0.02</v>
      </c>
      <c r="K50" s="205">
        <v>0.02</v>
      </c>
      <c r="L50" s="205">
        <f t="shared" si="31"/>
        <v>0.04</v>
      </c>
      <c r="M50" s="205">
        <v>0.02</v>
      </c>
      <c r="N50" s="205">
        <v>0.02</v>
      </c>
      <c r="O50" s="205">
        <f t="shared" si="32"/>
        <v>0.04</v>
      </c>
      <c r="P50" s="205">
        <v>0.02</v>
      </c>
      <c r="Q50" s="205">
        <v>0.02</v>
      </c>
      <c r="R50" s="205">
        <f t="shared" si="33"/>
        <v>0.04</v>
      </c>
    </row>
    <row r="51" spans="1:18" ht="25.5" customHeight="1" x14ac:dyDescent="0.25">
      <c r="A51" s="389" t="s">
        <v>246</v>
      </c>
      <c r="B51" s="390"/>
      <c r="C51" s="390"/>
      <c r="D51" s="390"/>
      <c r="E51" s="391"/>
      <c r="F51" s="392"/>
      <c r="G51" s="386" t="s">
        <v>247</v>
      </c>
      <c r="H51" s="387"/>
      <c r="I51" s="388"/>
      <c r="J51" s="386" t="s">
        <v>247</v>
      </c>
      <c r="K51" s="387"/>
      <c r="L51" s="388"/>
      <c r="M51" s="386" t="s">
        <v>247</v>
      </c>
      <c r="N51" s="387"/>
      <c r="O51" s="388"/>
      <c r="P51" s="386" t="s">
        <v>247</v>
      </c>
      <c r="Q51" s="387"/>
      <c r="R51" s="388"/>
    </row>
    <row r="52" spans="1:18" s="1" customFormat="1" x14ac:dyDescent="0.25">
      <c r="A52" s="376"/>
      <c r="B52" s="377"/>
      <c r="C52" s="377"/>
      <c r="D52" s="377"/>
      <c r="E52" s="378"/>
      <c r="F52" s="242"/>
      <c r="G52" s="222">
        <f>SUM(G45:G50)</f>
        <v>0.18</v>
      </c>
      <c r="H52" s="222">
        <f>SUM(H45:H50)</f>
        <v>0.22689999999999999</v>
      </c>
      <c r="I52" s="222">
        <f>SUM(I45:I50)</f>
        <v>0.40689999999999998</v>
      </c>
      <c r="J52" s="222">
        <f>SUM(J45:J50)</f>
        <v>0.18</v>
      </c>
      <c r="K52" s="222">
        <f>SUM(K45:K50)</f>
        <v>0.24149999999999999</v>
      </c>
      <c r="L52" s="222">
        <f t="shared" ref="L52:R52" si="34">SUM(L45:L50)</f>
        <v>0.42149999999999999</v>
      </c>
      <c r="M52" s="222">
        <f t="shared" si="34"/>
        <v>0.18</v>
      </c>
      <c r="N52" s="222">
        <f t="shared" si="34"/>
        <v>0.25600000000000001</v>
      </c>
      <c r="O52" s="222">
        <f t="shared" si="34"/>
        <v>0.436</v>
      </c>
      <c r="P52" s="222">
        <f t="shared" si="34"/>
        <v>0.18</v>
      </c>
      <c r="Q52" s="222">
        <f t="shared" si="34"/>
        <v>0.27060000000000006</v>
      </c>
      <c r="R52" s="222">
        <f t="shared" si="34"/>
        <v>0.4506</v>
      </c>
    </row>
    <row r="53" spans="1:18" x14ac:dyDescent="0.25">
      <c r="A53" s="353"/>
      <c r="B53" s="354"/>
      <c r="C53" s="354"/>
      <c r="D53" s="354"/>
      <c r="E53" s="354"/>
      <c r="F53" s="354"/>
      <c r="G53" s="354"/>
      <c r="H53" s="354"/>
      <c r="I53" s="355"/>
    </row>
    <row r="54" spans="1:18" ht="15" customHeight="1" x14ac:dyDescent="0.25">
      <c r="A54" s="358">
        <v>750</v>
      </c>
      <c r="B54" s="360" t="s">
        <v>235</v>
      </c>
      <c r="C54" s="362" t="s">
        <v>237</v>
      </c>
      <c r="D54" s="360" t="s">
        <v>236</v>
      </c>
      <c r="E54" s="204" t="s">
        <v>189</v>
      </c>
      <c r="F54" s="204"/>
      <c r="G54" s="205">
        <v>6.6699999999999995E-2</v>
      </c>
      <c r="H54" s="205">
        <v>8.9599999999999999E-2</v>
      </c>
      <c r="I54" s="205">
        <f>G54+H54</f>
        <v>0.15629999999999999</v>
      </c>
      <c r="J54" s="205">
        <v>6.6699999999999995E-2</v>
      </c>
      <c r="K54" s="205">
        <v>0.1042</v>
      </c>
      <c r="L54" s="205">
        <f>J54+K54</f>
        <v>0.1709</v>
      </c>
      <c r="M54" s="205">
        <v>6.6699999999999995E-2</v>
      </c>
      <c r="N54" s="205">
        <v>0.1187</v>
      </c>
      <c r="O54" s="205">
        <f>M54+N54</f>
        <v>0.18540000000000001</v>
      </c>
      <c r="P54" s="205">
        <v>6.6699999999999995E-2</v>
      </c>
      <c r="Q54" s="205">
        <v>0.1333</v>
      </c>
      <c r="R54" s="205">
        <f>P54+Q54</f>
        <v>0.2</v>
      </c>
    </row>
    <row r="55" spans="1:18" x14ac:dyDescent="0.25">
      <c r="A55" s="359"/>
      <c r="B55" s="361"/>
      <c r="C55" s="363"/>
      <c r="D55" s="361"/>
      <c r="E55" s="204" t="s">
        <v>190</v>
      </c>
      <c r="F55" s="204"/>
      <c r="G55" s="205">
        <v>2.1499999999999998E-2</v>
      </c>
      <c r="H55" s="205">
        <v>4.2999999999999997E-2</v>
      </c>
      <c r="I55" s="205">
        <f t="shared" ref="I55:I59" si="35">G55+H55</f>
        <v>6.4500000000000002E-2</v>
      </c>
      <c r="J55" s="205">
        <v>2.1499999999999998E-2</v>
      </c>
      <c r="K55" s="205">
        <v>4.2999999999999997E-2</v>
      </c>
      <c r="L55" s="205">
        <f t="shared" ref="L55:L59" si="36">J55+K55</f>
        <v>6.4500000000000002E-2</v>
      </c>
      <c r="M55" s="205">
        <v>2.1499999999999998E-2</v>
      </c>
      <c r="N55" s="205">
        <v>4.2999999999999997E-2</v>
      </c>
      <c r="O55" s="205">
        <f t="shared" ref="O55:O59" si="37">M55+N55</f>
        <v>6.4500000000000002E-2</v>
      </c>
      <c r="P55" s="205">
        <v>2.1499999999999998E-2</v>
      </c>
      <c r="Q55" s="205">
        <v>4.2999999999999997E-2</v>
      </c>
      <c r="R55" s="205">
        <f t="shared" ref="R55:R59" si="38">P55+Q55</f>
        <v>6.4500000000000002E-2</v>
      </c>
    </row>
    <row r="56" spans="1:18" x14ac:dyDescent="0.25">
      <c r="A56" s="359"/>
      <c r="B56" s="361"/>
      <c r="C56" s="363"/>
      <c r="D56" s="361"/>
      <c r="E56" s="204" t="s">
        <v>191</v>
      </c>
      <c r="F56" s="204"/>
      <c r="G56" s="205">
        <v>4.0000000000000001E-3</v>
      </c>
      <c r="H56" s="205">
        <v>2.5000000000000001E-3</v>
      </c>
      <c r="I56" s="205">
        <f t="shared" si="35"/>
        <v>6.5000000000000006E-3</v>
      </c>
      <c r="J56" s="205">
        <v>4.0000000000000001E-3</v>
      </c>
      <c r="K56" s="205">
        <v>2.5000000000000001E-3</v>
      </c>
      <c r="L56" s="205">
        <f t="shared" si="36"/>
        <v>6.5000000000000006E-3</v>
      </c>
      <c r="M56" s="205">
        <v>4.0000000000000001E-3</v>
      </c>
      <c r="N56" s="205">
        <v>2.5000000000000001E-3</v>
      </c>
      <c r="O56" s="205">
        <f t="shared" si="37"/>
        <v>6.5000000000000006E-3</v>
      </c>
      <c r="P56" s="205">
        <v>4.0000000000000001E-3</v>
      </c>
      <c r="Q56" s="205">
        <v>2.5000000000000001E-3</v>
      </c>
      <c r="R56" s="205">
        <f t="shared" si="38"/>
        <v>6.5000000000000006E-3</v>
      </c>
    </row>
    <row r="57" spans="1:18" x14ac:dyDescent="0.25">
      <c r="A57" s="359"/>
      <c r="B57" s="361"/>
      <c r="C57" s="363"/>
      <c r="D57" s="361"/>
      <c r="E57" s="216" t="s">
        <v>192</v>
      </c>
      <c r="F57" s="216"/>
      <c r="G57" s="205">
        <v>3.5000000000000003E-2</v>
      </c>
      <c r="H57" s="205">
        <v>3.5000000000000003E-2</v>
      </c>
      <c r="I57" s="205">
        <f t="shared" si="35"/>
        <v>7.0000000000000007E-2</v>
      </c>
      <c r="J57" s="205">
        <v>3.5000000000000003E-2</v>
      </c>
      <c r="K57" s="205">
        <v>3.5000000000000003E-2</v>
      </c>
      <c r="L57" s="205">
        <f t="shared" si="36"/>
        <v>7.0000000000000007E-2</v>
      </c>
      <c r="M57" s="205">
        <v>3.5000000000000003E-2</v>
      </c>
      <c r="N57" s="205">
        <v>3.5000000000000003E-2</v>
      </c>
      <c r="O57" s="205">
        <f t="shared" si="37"/>
        <v>7.0000000000000007E-2</v>
      </c>
      <c r="P57" s="205">
        <v>3.5000000000000003E-2</v>
      </c>
      <c r="Q57" s="205">
        <v>3.5000000000000003E-2</v>
      </c>
      <c r="R57" s="205">
        <f t="shared" si="38"/>
        <v>7.0000000000000007E-2</v>
      </c>
    </row>
    <row r="58" spans="1:18" ht="30" x14ac:dyDescent="0.25">
      <c r="A58" s="359"/>
      <c r="B58" s="361"/>
      <c r="C58" s="363"/>
      <c r="D58" s="361"/>
      <c r="E58" s="204" t="s">
        <v>226</v>
      </c>
      <c r="F58" s="204"/>
      <c r="G58" s="205">
        <v>3.2800000000000003E-2</v>
      </c>
      <c r="H58" s="205">
        <v>3.6799999999999999E-2</v>
      </c>
      <c r="I58" s="205">
        <f t="shared" si="35"/>
        <v>6.9599999999999995E-2</v>
      </c>
      <c r="J58" s="205">
        <v>3.2800000000000003E-2</v>
      </c>
      <c r="K58" s="205">
        <v>3.6799999999999999E-2</v>
      </c>
      <c r="L58" s="205">
        <f t="shared" si="36"/>
        <v>6.9599999999999995E-2</v>
      </c>
      <c r="M58" s="205">
        <v>3.2800000000000003E-2</v>
      </c>
      <c r="N58" s="205">
        <v>3.6799999999999999E-2</v>
      </c>
      <c r="O58" s="205">
        <f t="shared" si="37"/>
        <v>6.9599999999999995E-2</v>
      </c>
      <c r="P58" s="205">
        <v>3.2800000000000003E-2</v>
      </c>
      <c r="Q58" s="205">
        <v>3.6799999999999999E-2</v>
      </c>
      <c r="R58" s="205">
        <f t="shared" si="38"/>
        <v>6.9599999999999995E-2</v>
      </c>
    </row>
    <row r="59" spans="1:18" x14ac:dyDescent="0.25">
      <c r="A59" s="373"/>
      <c r="B59" s="374"/>
      <c r="C59" s="375"/>
      <c r="D59" s="374"/>
      <c r="E59" s="204" t="s">
        <v>193</v>
      </c>
      <c r="F59" s="204"/>
      <c r="G59" s="205">
        <v>0.04</v>
      </c>
      <c r="H59" s="205">
        <v>0</v>
      </c>
      <c r="I59" s="205">
        <f t="shared" si="35"/>
        <v>0.04</v>
      </c>
      <c r="J59" s="205">
        <v>0.04</v>
      </c>
      <c r="K59" s="205">
        <v>0</v>
      </c>
      <c r="L59" s="205">
        <f t="shared" si="36"/>
        <v>0.04</v>
      </c>
      <c r="M59" s="205">
        <v>0.04</v>
      </c>
      <c r="N59" s="205">
        <v>0</v>
      </c>
      <c r="O59" s="205">
        <f t="shared" si="37"/>
        <v>0.04</v>
      </c>
      <c r="P59" s="205">
        <v>0.04</v>
      </c>
      <c r="Q59" s="205">
        <v>0</v>
      </c>
      <c r="R59" s="205">
        <f t="shared" si="38"/>
        <v>0.04</v>
      </c>
    </row>
    <row r="60" spans="1:18" ht="25.5" customHeight="1" x14ac:dyDescent="0.25">
      <c r="A60" s="389" t="s">
        <v>246</v>
      </c>
      <c r="B60" s="390"/>
      <c r="C60" s="390"/>
      <c r="D60" s="390"/>
      <c r="E60" s="391"/>
      <c r="F60" s="392"/>
      <c r="G60" s="386" t="s">
        <v>247</v>
      </c>
      <c r="H60" s="387"/>
      <c r="I60" s="388"/>
      <c r="J60" s="386" t="s">
        <v>247</v>
      </c>
      <c r="K60" s="387"/>
      <c r="L60" s="388"/>
      <c r="M60" s="386" t="s">
        <v>247</v>
      </c>
      <c r="N60" s="387"/>
      <c r="O60" s="388"/>
      <c r="P60" s="386" t="s">
        <v>247</v>
      </c>
      <c r="Q60" s="387"/>
      <c r="R60" s="388"/>
    </row>
    <row r="61" spans="1:18" s="1" customFormat="1" x14ac:dyDescent="0.25">
      <c r="A61" s="376"/>
      <c r="B61" s="377"/>
      <c r="C61" s="377"/>
      <c r="D61" s="377"/>
      <c r="E61" s="378"/>
      <c r="F61" s="242"/>
      <c r="G61" s="222">
        <f>SUM(G54:G59)</f>
        <v>0.2</v>
      </c>
      <c r="H61" s="222">
        <f>SUM(H54:H59)</f>
        <v>0.2069</v>
      </c>
      <c r="I61" s="222">
        <f>SUM(I54:I59)</f>
        <v>0.40689999999999998</v>
      </c>
      <c r="J61" s="222">
        <f t="shared" ref="J61:R61" si="39">SUM(J54:J59)</f>
        <v>0.2</v>
      </c>
      <c r="K61" s="222">
        <f t="shared" si="39"/>
        <v>0.2215</v>
      </c>
      <c r="L61" s="222">
        <f t="shared" si="39"/>
        <v>0.42149999999999999</v>
      </c>
      <c r="M61" s="222">
        <f t="shared" si="39"/>
        <v>0.2</v>
      </c>
      <c r="N61" s="222">
        <f t="shared" si="39"/>
        <v>0.23600000000000002</v>
      </c>
      <c r="O61" s="222">
        <f t="shared" si="39"/>
        <v>0.436</v>
      </c>
      <c r="P61" s="222">
        <f t="shared" si="39"/>
        <v>0.2</v>
      </c>
      <c r="Q61" s="222">
        <f t="shared" si="39"/>
        <v>0.25060000000000004</v>
      </c>
      <c r="R61" s="222">
        <f t="shared" si="39"/>
        <v>0.4506</v>
      </c>
    </row>
    <row r="62" spans="1:18" s="1" customFormat="1" x14ac:dyDescent="0.25">
      <c r="A62" s="240"/>
      <c r="B62" s="241"/>
      <c r="C62" s="241"/>
      <c r="D62" s="241"/>
      <c r="E62" s="242"/>
      <c r="F62" s="242"/>
      <c r="G62" s="222"/>
      <c r="H62" s="222"/>
      <c r="I62" s="222"/>
      <c r="J62" s="243"/>
      <c r="K62" s="243"/>
      <c r="L62" s="243"/>
      <c r="M62" s="243"/>
      <c r="N62" s="243"/>
      <c r="O62" s="243"/>
      <c r="P62" s="243"/>
      <c r="Q62" s="243"/>
      <c r="R62" s="243"/>
    </row>
    <row r="63" spans="1:18" ht="15" customHeight="1" x14ac:dyDescent="0.25">
      <c r="A63" s="358">
        <v>750</v>
      </c>
      <c r="B63" s="360" t="s">
        <v>107</v>
      </c>
      <c r="C63" s="362" t="s">
        <v>108</v>
      </c>
      <c r="D63" s="360" t="s">
        <v>238</v>
      </c>
      <c r="E63" s="204" t="s">
        <v>189</v>
      </c>
      <c r="F63" s="204"/>
      <c r="G63" s="205">
        <v>6.6699999999999995E-2</v>
      </c>
      <c r="H63" s="205">
        <v>8.9599999999999999E-2</v>
      </c>
      <c r="I63" s="205">
        <f>G63+H63</f>
        <v>0.15629999999999999</v>
      </c>
      <c r="J63" s="205">
        <v>6.6699999999999995E-2</v>
      </c>
      <c r="K63" s="205">
        <v>0.1042</v>
      </c>
      <c r="L63" s="205">
        <f>J63+K63</f>
        <v>0.1709</v>
      </c>
      <c r="M63" s="205">
        <v>6.6699999999999995E-2</v>
      </c>
      <c r="N63" s="205">
        <v>0.1187</v>
      </c>
      <c r="O63" s="205">
        <f>M63+N63</f>
        <v>0.18540000000000001</v>
      </c>
      <c r="P63" s="205">
        <v>6.6699999999999995E-2</v>
      </c>
      <c r="Q63" s="205">
        <v>0.1333</v>
      </c>
      <c r="R63" s="205">
        <f>P63+Q63</f>
        <v>0.2</v>
      </c>
    </row>
    <row r="64" spans="1:18" ht="15" customHeight="1" x14ac:dyDescent="0.25">
      <c r="A64" s="359"/>
      <c r="B64" s="361"/>
      <c r="C64" s="363"/>
      <c r="D64" s="361"/>
      <c r="E64" s="204" t="s">
        <v>239</v>
      </c>
      <c r="F64" s="204"/>
      <c r="G64" s="205">
        <v>3.5999999999999997E-2</v>
      </c>
      <c r="H64" s="205">
        <v>0</v>
      </c>
      <c r="I64" s="205">
        <f>G64+H64</f>
        <v>3.5999999999999997E-2</v>
      </c>
      <c r="J64" s="205">
        <v>3.5999999999999997E-2</v>
      </c>
      <c r="K64" s="205">
        <v>0</v>
      </c>
      <c r="L64" s="205">
        <f>J64+K64</f>
        <v>3.5999999999999997E-2</v>
      </c>
      <c r="M64" s="205">
        <v>3.5999999999999997E-2</v>
      </c>
      <c r="N64" s="205">
        <v>0</v>
      </c>
      <c r="O64" s="205">
        <f>M64+N64</f>
        <v>3.5999999999999997E-2</v>
      </c>
      <c r="P64" s="205">
        <v>3.5999999999999997E-2</v>
      </c>
      <c r="Q64" s="205">
        <v>0</v>
      </c>
      <c r="R64" s="205">
        <f>P64+Q64</f>
        <v>3.5999999999999997E-2</v>
      </c>
    </row>
    <row r="65" spans="1:18" x14ac:dyDescent="0.25">
      <c r="A65" s="359"/>
      <c r="B65" s="361"/>
      <c r="C65" s="363"/>
      <c r="D65" s="361"/>
      <c r="E65" s="204" t="s">
        <v>190</v>
      </c>
      <c r="F65" s="204"/>
      <c r="G65" s="205">
        <v>2.1499999999999998E-2</v>
      </c>
      <c r="H65" s="205">
        <v>4.2999999999999997E-2</v>
      </c>
      <c r="I65" s="205">
        <f t="shared" ref="I65:I68" si="40">G65+H65</f>
        <v>6.4500000000000002E-2</v>
      </c>
      <c r="J65" s="205">
        <v>2.1499999999999998E-2</v>
      </c>
      <c r="K65" s="205">
        <v>4.2999999999999997E-2</v>
      </c>
      <c r="L65" s="205">
        <f t="shared" ref="L65:L68" si="41">J65+K65</f>
        <v>6.4500000000000002E-2</v>
      </c>
      <c r="M65" s="205">
        <v>2.1499999999999998E-2</v>
      </c>
      <c r="N65" s="205">
        <v>4.2999999999999997E-2</v>
      </c>
      <c r="O65" s="205">
        <f t="shared" ref="O65:O68" si="42">M65+N65</f>
        <v>6.4500000000000002E-2</v>
      </c>
      <c r="P65" s="205">
        <v>2.1499999999999998E-2</v>
      </c>
      <c r="Q65" s="205">
        <v>4.2999999999999997E-2</v>
      </c>
      <c r="R65" s="205">
        <f t="shared" ref="R65:R68" si="43">P65+Q65</f>
        <v>6.4500000000000002E-2</v>
      </c>
    </row>
    <row r="66" spans="1:18" x14ac:dyDescent="0.25">
      <c r="A66" s="359"/>
      <c r="B66" s="361"/>
      <c r="C66" s="363"/>
      <c r="D66" s="361"/>
      <c r="E66" s="204" t="s">
        <v>191</v>
      </c>
      <c r="F66" s="204"/>
      <c r="G66" s="205">
        <v>4.0000000000000001E-3</v>
      </c>
      <c r="H66" s="205">
        <v>2.5000000000000001E-3</v>
      </c>
      <c r="I66" s="205">
        <f t="shared" si="40"/>
        <v>6.5000000000000006E-3</v>
      </c>
      <c r="J66" s="205">
        <v>4.0000000000000001E-3</v>
      </c>
      <c r="K66" s="205">
        <v>2.5000000000000001E-3</v>
      </c>
      <c r="L66" s="205">
        <f t="shared" si="41"/>
        <v>6.5000000000000006E-3</v>
      </c>
      <c r="M66" s="205">
        <v>4.0000000000000001E-3</v>
      </c>
      <c r="N66" s="205">
        <v>2.5000000000000001E-3</v>
      </c>
      <c r="O66" s="205">
        <f t="shared" si="42"/>
        <v>6.5000000000000006E-3</v>
      </c>
      <c r="P66" s="205">
        <v>4.0000000000000001E-3</v>
      </c>
      <c r="Q66" s="205">
        <v>2.5000000000000001E-3</v>
      </c>
      <c r="R66" s="205">
        <f t="shared" si="43"/>
        <v>6.5000000000000006E-3</v>
      </c>
    </row>
    <row r="67" spans="1:18" x14ac:dyDescent="0.25">
      <c r="A67" s="359"/>
      <c r="B67" s="361"/>
      <c r="C67" s="363"/>
      <c r="D67" s="361"/>
      <c r="E67" s="216" t="s">
        <v>192</v>
      </c>
      <c r="F67" s="216"/>
      <c r="G67" s="205">
        <v>3.5000000000000003E-2</v>
      </c>
      <c r="H67" s="205">
        <v>3.5000000000000003E-2</v>
      </c>
      <c r="I67" s="205">
        <f t="shared" si="40"/>
        <v>7.0000000000000007E-2</v>
      </c>
      <c r="J67" s="205">
        <v>3.5000000000000003E-2</v>
      </c>
      <c r="K67" s="205">
        <v>3.5000000000000003E-2</v>
      </c>
      <c r="L67" s="205">
        <f t="shared" si="41"/>
        <v>7.0000000000000007E-2</v>
      </c>
      <c r="M67" s="205">
        <v>3.5000000000000003E-2</v>
      </c>
      <c r="N67" s="205">
        <v>3.5000000000000003E-2</v>
      </c>
      <c r="O67" s="205">
        <f t="shared" si="42"/>
        <v>7.0000000000000007E-2</v>
      </c>
      <c r="P67" s="205">
        <v>3.5000000000000003E-2</v>
      </c>
      <c r="Q67" s="205">
        <v>3.5000000000000003E-2</v>
      </c>
      <c r="R67" s="205">
        <f t="shared" si="43"/>
        <v>7.0000000000000007E-2</v>
      </c>
    </row>
    <row r="68" spans="1:18" ht="30" x14ac:dyDescent="0.25">
      <c r="A68" s="373"/>
      <c r="B68" s="374"/>
      <c r="C68" s="375"/>
      <c r="D68" s="374"/>
      <c r="E68" s="204" t="s">
        <v>226</v>
      </c>
      <c r="F68" s="204"/>
      <c r="G68" s="205">
        <v>1.4500000000000001E-2</v>
      </c>
      <c r="H68" s="205">
        <v>5.1000000000000004E-3</v>
      </c>
      <c r="I68" s="205">
        <f t="shared" si="40"/>
        <v>1.9599999999999999E-2</v>
      </c>
      <c r="J68" s="205">
        <v>1.4500000000000001E-2</v>
      </c>
      <c r="K68" s="205">
        <v>5.1000000000000004E-3</v>
      </c>
      <c r="L68" s="205">
        <f t="shared" si="41"/>
        <v>1.9599999999999999E-2</v>
      </c>
      <c r="M68" s="205">
        <v>1.4500000000000001E-2</v>
      </c>
      <c r="N68" s="205">
        <v>5.1000000000000004E-3</v>
      </c>
      <c r="O68" s="205">
        <f t="shared" si="42"/>
        <v>1.9599999999999999E-2</v>
      </c>
      <c r="P68" s="205">
        <v>1.4500000000000001E-2</v>
      </c>
      <c r="Q68" s="205">
        <v>5.1000000000000004E-3</v>
      </c>
      <c r="R68" s="205">
        <f t="shared" si="43"/>
        <v>1.9599999999999999E-2</v>
      </c>
    </row>
    <row r="69" spans="1:18" ht="25.5" customHeight="1" x14ac:dyDescent="0.25">
      <c r="A69" s="389" t="s">
        <v>246</v>
      </c>
      <c r="B69" s="390"/>
      <c r="C69" s="390"/>
      <c r="D69" s="390"/>
      <c r="E69" s="391"/>
      <c r="F69" s="392"/>
      <c r="G69" s="386" t="s">
        <v>247</v>
      </c>
      <c r="H69" s="387"/>
      <c r="I69" s="388"/>
      <c r="J69" s="386" t="s">
        <v>247</v>
      </c>
      <c r="K69" s="387"/>
      <c r="L69" s="388"/>
      <c r="M69" s="386" t="s">
        <v>247</v>
      </c>
      <c r="N69" s="387"/>
      <c r="O69" s="388"/>
      <c r="P69" s="386" t="s">
        <v>247</v>
      </c>
      <c r="Q69" s="387"/>
      <c r="R69" s="388"/>
    </row>
    <row r="70" spans="1:18" s="1" customFormat="1" x14ac:dyDescent="0.25">
      <c r="A70" s="376"/>
      <c r="B70" s="377"/>
      <c r="C70" s="377"/>
      <c r="D70" s="377"/>
      <c r="E70" s="378"/>
      <c r="F70" s="242"/>
      <c r="G70" s="222">
        <f t="shared" ref="G70:R70" si="44">SUM(G63:G68)</f>
        <v>0.1777</v>
      </c>
      <c r="H70" s="222">
        <f t="shared" si="44"/>
        <v>0.17519999999999999</v>
      </c>
      <c r="I70" s="222">
        <f t="shared" si="44"/>
        <v>0.35290000000000005</v>
      </c>
      <c r="J70" s="222">
        <f t="shared" si="44"/>
        <v>0.1777</v>
      </c>
      <c r="K70" s="222">
        <f t="shared" si="44"/>
        <v>0.1898</v>
      </c>
      <c r="L70" s="222">
        <f t="shared" si="44"/>
        <v>0.36749999999999999</v>
      </c>
      <c r="M70" s="222">
        <f t="shared" si="44"/>
        <v>0.1777</v>
      </c>
      <c r="N70" s="222">
        <f t="shared" si="44"/>
        <v>0.20430000000000001</v>
      </c>
      <c r="O70" s="222">
        <f t="shared" si="44"/>
        <v>0.38200000000000006</v>
      </c>
      <c r="P70" s="222">
        <f t="shared" si="44"/>
        <v>0.1777</v>
      </c>
      <c r="Q70" s="222">
        <f t="shared" si="44"/>
        <v>0.21890000000000001</v>
      </c>
      <c r="R70" s="222">
        <f t="shared" si="44"/>
        <v>0.39660000000000001</v>
      </c>
    </row>
    <row r="71" spans="1:18" x14ac:dyDescent="0.25">
      <c r="A71" s="353"/>
      <c r="B71" s="354"/>
      <c r="C71" s="354"/>
      <c r="D71" s="354"/>
      <c r="E71" s="354"/>
      <c r="F71" s="354"/>
      <c r="G71" s="354"/>
      <c r="H71" s="354"/>
      <c r="I71" s="355"/>
    </row>
    <row r="72" spans="1:18" ht="15" customHeight="1" x14ac:dyDescent="0.25">
      <c r="A72" s="358">
        <v>750</v>
      </c>
      <c r="B72" s="360" t="s">
        <v>109</v>
      </c>
      <c r="C72" s="362" t="s">
        <v>110</v>
      </c>
      <c r="D72" s="360" t="s">
        <v>240</v>
      </c>
      <c r="E72" s="204" t="s">
        <v>189</v>
      </c>
      <c r="F72" s="204"/>
      <c r="G72" s="205">
        <v>6.6699999999999995E-2</v>
      </c>
      <c r="H72" s="205">
        <v>8.9599999999999999E-2</v>
      </c>
      <c r="I72" s="205">
        <f>G72+H72</f>
        <v>0.15629999999999999</v>
      </c>
      <c r="J72" s="205">
        <v>6.6699999999999995E-2</v>
      </c>
      <c r="K72" s="205">
        <v>0.1042</v>
      </c>
      <c r="L72" s="205">
        <f>J72+K72</f>
        <v>0.1709</v>
      </c>
      <c r="M72" s="205">
        <v>6.6699999999999995E-2</v>
      </c>
      <c r="N72" s="205">
        <v>0.1187</v>
      </c>
      <c r="O72" s="205">
        <f>M72+N72</f>
        <v>0.18540000000000001</v>
      </c>
      <c r="P72" s="205">
        <v>6.6699999999999995E-2</v>
      </c>
      <c r="Q72" s="205">
        <v>0.1333</v>
      </c>
      <c r="R72" s="205">
        <f>P72+Q72</f>
        <v>0.2</v>
      </c>
    </row>
    <row r="73" spans="1:18" x14ac:dyDescent="0.25">
      <c r="A73" s="359"/>
      <c r="B73" s="361"/>
      <c r="C73" s="363"/>
      <c r="D73" s="361"/>
      <c r="E73" s="204" t="s">
        <v>190</v>
      </c>
      <c r="F73" s="204"/>
      <c r="G73" s="205">
        <v>2.1499999999999998E-2</v>
      </c>
      <c r="H73" s="205">
        <v>4.2999999999999997E-2</v>
      </c>
      <c r="I73" s="205">
        <f t="shared" ref="I73:I77" si="45">G73+H73</f>
        <v>6.4500000000000002E-2</v>
      </c>
      <c r="J73" s="205">
        <v>2.1499999999999998E-2</v>
      </c>
      <c r="K73" s="205">
        <v>4.2999999999999997E-2</v>
      </c>
      <c r="L73" s="205">
        <f t="shared" ref="L73:L77" si="46">J73+K73</f>
        <v>6.4500000000000002E-2</v>
      </c>
      <c r="M73" s="205">
        <v>2.1499999999999998E-2</v>
      </c>
      <c r="N73" s="205">
        <v>4.2999999999999997E-2</v>
      </c>
      <c r="O73" s="205">
        <f t="shared" ref="O73:O77" si="47">M73+N73</f>
        <v>6.4500000000000002E-2</v>
      </c>
      <c r="P73" s="205">
        <v>2.1499999999999998E-2</v>
      </c>
      <c r="Q73" s="205">
        <v>4.2999999999999997E-2</v>
      </c>
      <c r="R73" s="205">
        <f t="shared" ref="R73:R77" si="48">P73+Q73</f>
        <v>6.4500000000000002E-2</v>
      </c>
    </row>
    <row r="74" spans="1:18" x14ac:dyDescent="0.25">
      <c r="A74" s="359"/>
      <c r="B74" s="361"/>
      <c r="C74" s="363"/>
      <c r="D74" s="361"/>
      <c r="E74" s="204" t="s">
        <v>191</v>
      </c>
      <c r="F74" s="204"/>
      <c r="G74" s="205">
        <v>4.0000000000000001E-3</v>
      </c>
      <c r="H74" s="205">
        <v>2.5000000000000001E-3</v>
      </c>
      <c r="I74" s="205">
        <f t="shared" si="45"/>
        <v>6.5000000000000006E-3</v>
      </c>
      <c r="J74" s="205">
        <v>4.0000000000000001E-3</v>
      </c>
      <c r="K74" s="205">
        <v>2.5000000000000001E-3</v>
      </c>
      <c r="L74" s="205">
        <f t="shared" si="46"/>
        <v>6.5000000000000006E-3</v>
      </c>
      <c r="M74" s="205">
        <v>4.0000000000000001E-3</v>
      </c>
      <c r="N74" s="205">
        <v>2.5000000000000001E-3</v>
      </c>
      <c r="O74" s="205">
        <f t="shared" si="47"/>
        <v>6.5000000000000006E-3</v>
      </c>
      <c r="P74" s="205">
        <v>4.0000000000000001E-3</v>
      </c>
      <c r="Q74" s="205">
        <v>2.5000000000000001E-3</v>
      </c>
      <c r="R74" s="205">
        <f t="shared" si="48"/>
        <v>6.5000000000000006E-3</v>
      </c>
    </row>
    <row r="75" spans="1:18" x14ac:dyDescent="0.25">
      <c r="A75" s="359"/>
      <c r="B75" s="361"/>
      <c r="C75" s="363"/>
      <c r="D75" s="361"/>
      <c r="E75" s="216" t="s">
        <v>192</v>
      </c>
      <c r="F75" s="216"/>
      <c r="G75" s="205">
        <v>3.5000000000000003E-2</v>
      </c>
      <c r="H75" s="205">
        <v>3.5000000000000003E-2</v>
      </c>
      <c r="I75" s="205">
        <f t="shared" si="45"/>
        <v>7.0000000000000007E-2</v>
      </c>
      <c r="J75" s="205">
        <v>3.5000000000000003E-2</v>
      </c>
      <c r="K75" s="205">
        <v>3.5000000000000003E-2</v>
      </c>
      <c r="L75" s="205">
        <f t="shared" si="46"/>
        <v>7.0000000000000007E-2</v>
      </c>
      <c r="M75" s="205">
        <v>3.5000000000000003E-2</v>
      </c>
      <c r="N75" s="205">
        <v>3.5000000000000003E-2</v>
      </c>
      <c r="O75" s="205">
        <f t="shared" si="47"/>
        <v>7.0000000000000007E-2</v>
      </c>
      <c r="P75" s="205">
        <v>3.5000000000000003E-2</v>
      </c>
      <c r="Q75" s="205">
        <v>3.5000000000000003E-2</v>
      </c>
      <c r="R75" s="205">
        <f t="shared" si="48"/>
        <v>7.0000000000000007E-2</v>
      </c>
    </row>
    <row r="76" spans="1:18" ht="30" x14ac:dyDescent="0.25">
      <c r="A76" s="373"/>
      <c r="B76" s="374"/>
      <c r="C76" s="375"/>
      <c r="D76" s="374"/>
      <c r="E76" s="204" t="s">
        <v>226</v>
      </c>
      <c r="F76" s="204"/>
      <c r="G76" s="205">
        <v>1.4500000000000001E-2</v>
      </c>
      <c r="H76" s="205">
        <v>5.1000000000000004E-3</v>
      </c>
      <c r="I76" s="205">
        <f t="shared" si="45"/>
        <v>1.9599999999999999E-2</v>
      </c>
      <c r="J76" s="205">
        <v>1.4500000000000001E-2</v>
      </c>
      <c r="K76" s="205">
        <v>5.1000000000000004E-3</v>
      </c>
      <c r="L76" s="205">
        <f t="shared" si="46"/>
        <v>1.9599999999999999E-2</v>
      </c>
      <c r="M76" s="205">
        <v>1.4500000000000001E-2</v>
      </c>
      <c r="N76" s="205">
        <v>5.1000000000000004E-3</v>
      </c>
      <c r="O76" s="205">
        <f t="shared" si="47"/>
        <v>1.9599999999999999E-2</v>
      </c>
      <c r="P76" s="205">
        <v>1.4500000000000001E-2</v>
      </c>
      <c r="Q76" s="205">
        <v>5.1000000000000004E-3</v>
      </c>
      <c r="R76" s="205">
        <f t="shared" si="48"/>
        <v>1.9599999999999999E-2</v>
      </c>
    </row>
    <row r="77" spans="1:18" x14ac:dyDescent="0.25">
      <c r="A77" s="239">
        <v>751</v>
      </c>
      <c r="B77" s="229" t="s">
        <v>109</v>
      </c>
      <c r="C77" s="215" t="s">
        <v>233</v>
      </c>
      <c r="D77" s="229" t="s">
        <v>241</v>
      </c>
      <c r="E77" s="204" t="s">
        <v>193</v>
      </c>
      <c r="F77" s="204">
        <v>96</v>
      </c>
      <c r="G77" s="205">
        <v>0.04</v>
      </c>
      <c r="H77" s="205">
        <v>0</v>
      </c>
      <c r="I77" s="205">
        <f t="shared" si="45"/>
        <v>0.04</v>
      </c>
      <c r="J77" s="205">
        <v>0.04</v>
      </c>
      <c r="K77" s="205">
        <v>0</v>
      </c>
      <c r="L77" s="205">
        <f t="shared" si="46"/>
        <v>0.04</v>
      </c>
      <c r="M77" s="205">
        <v>0.04</v>
      </c>
      <c r="N77" s="205">
        <v>0</v>
      </c>
      <c r="O77" s="205">
        <f t="shared" si="47"/>
        <v>0.04</v>
      </c>
      <c r="P77" s="205">
        <v>0.04</v>
      </c>
      <c r="Q77" s="205">
        <v>0</v>
      </c>
      <c r="R77" s="205">
        <f t="shared" si="48"/>
        <v>0.04</v>
      </c>
    </row>
    <row r="78" spans="1:18" ht="25.5" customHeight="1" x14ac:dyDescent="0.25">
      <c r="A78" s="389" t="s">
        <v>246</v>
      </c>
      <c r="B78" s="390"/>
      <c r="C78" s="390"/>
      <c r="D78" s="390"/>
      <c r="E78" s="391"/>
      <c r="F78" s="392"/>
      <c r="G78" s="386" t="s">
        <v>247</v>
      </c>
      <c r="H78" s="387"/>
      <c r="I78" s="388"/>
      <c r="J78" s="386" t="s">
        <v>247</v>
      </c>
      <c r="K78" s="387"/>
      <c r="L78" s="388"/>
      <c r="M78" s="386" t="s">
        <v>247</v>
      </c>
      <c r="N78" s="387"/>
      <c r="O78" s="388"/>
      <c r="P78" s="386" t="s">
        <v>247</v>
      </c>
      <c r="Q78" s="387"/>
      <c r="R78" s="388"/>
    </row>
    <row r="79" spans="1:18" s="1" customFormat="1" x14ac:dyDescent="0.25">
      <c r="A79" s="376"/>
      <c r="B79" s="377"/>
      <c r="C79" s="377"/>
      <c r="D79" s="377"/>
      <c r="E79" s="378"/>
      <c r="F79" s="242"/>
      <c r="G79" s="222">
        <f>SUM(G72:G77)</f>
        <v>0.18170000000000003</v>
      </c>
      <c r="H79" s="222">
        <f>SUM(H72:H77)</f>
        <v>0.17519999999999999</v>
      </c>
      <c r="I79" s="222">
        <f>SUM(I72:I77)</f>
        <v>0.3569</v>
      </c>
      <c r="J79" s="222">
        <f>SUM(J72:J77)</f>
        <v>0.18170000000000003</v>
      </c>
      <c r="K79" s="222">
        <f>SUM(K72:K77)</f>
        <v>0.1898</v>
      </c>
      <c r="L79" s="222">
        <f t="shared" ref="L79" si="49">SUM(L72:L77)</f>
        <v>0.3715</v>
      </c>
      <c r="M79" s="222">
        <f t="shared" ref="M79" si="50">SUM(M72:M77)</f>
        <v>0.18170000000000003</v>
      </c>
      <c r="N79" s="222">
        <f t="shared" ref="N79" si="51">SUM(N72:N77)</f>
        <v>0.20430000000000001</v>
      </c>
      <c r="O79" s="222">
        <f t="shared" ref="O79" si="52">SUM(O72:O77)</f>
        <v>0.38600000000000001</v>
      </c>
      <c r="P79" s="222">
        <f t="shared" ref="P79" si="53">SUM(P72:P77)</f>
        <v>0.18170000000000003</v>
      </c>
      <c r="Q79" s="222">
        <f t="shared" ref="Q79" si="54">SUM(Q72:Q77)</f>
        <v>0.21890000000000001</v>
      </c>
      <c r="R79" s="222">
        <f t="shared" ref="R79" si="55">SUM(R72:R77)</f>
        <v>0.40060000000000001</v>
      </c>
    </row>
    <row r="80" spans="1:18" x14ac:dyDescent="0.25">
      <c r="A80" s="353"/>
      <c r="B80" s="354"/>
      <c r="C80" s="354"/>
      <c r="D80" s="354"/>
      <c r="E80" s="354"/>
      <c r="F80" s="354"/>
      <c r="G80" s="354"/>
      <c r="H80" s="354"/>
      <c r="I80" s="355"/>
    </row>
    <row r="81" spans="1:18" ht="15" customHeight="1" x14ac:dyDescent="0.25">
      <c r="A81" s="358">
        <v>750</v>
      </c>
      <c r="B81" s="360" t="s">
        <v>242</v>
      </c>
      <c r="C81" s="362" t="s">
        <v>244</v>
      </c>
      <c r="D81" s="360" t="s">
        <v>243</v>
      </c>
      <c r="E81" s="204" t="s">
        <v>189</v>
      </c>
      <c r="F81" s="204"/>
      <c r="G81" s="205">
        <v>6.6699999999999995E-2</v>
      </c>
      <c r="H81" s="205">
        <v>8.9599999999999999E-2</v>
      </c>
      <c r="I81" s="205">
        <f>G81+H81</f>
        <v>0.15629999999999999</v>
      </c>
      <c r="J81" s="205">
        <v>6.6699999999999995E-2</v>
      </c>
      <c r="K81" s="205">
        <v>0.1042</v>
      </c>
      <c r="L81" s="205">
        <f>J81+K81</f>
        <v>0.1709</v>
      </c>
      <c r="M81" s="205">
        <v>6.6699999999999995E-2</v>
      </c>
      <c r="N81" s="205">
        <v>0.1187</v>
      </c>
      <c r="O81" s="205">
        <f>M81+N81</f>
        <v>0.18540000000000001</v>
      </c>
      <c r="P81" s="205">
        <v>6.6699999999999995E-2</v>
      </c>
      <c r="Q81" s="205">
        <v>0.1333</v>
      </c>
      <c r="R81" s="205">
        <f>P81+Q81</f>
        <v>0.2</v>
      </c>
    </row>
    <row r="82" spans="1:18" x14ac:dyDescent="0.25">
      <c r="A82" s="359"/>
      <c r="B82" s="361"/>
      <c r="C82" s="363"/>
      <c r="D82" s="361"/>
      <c r="E82" s="204" t="s">
        <v>190</v>
      </c>
      <c r="F82" s="204"/>
      <c r="G82" s="205">
        <v>2.1499999999999998E-2</v>
      </c>
      <c r="H82" s="205">
        <v>4.2999999999999997E-2</v>
      </c>
      <c r="I82" s="205">
        <f t="shared" ref="I82:I86" si="56">G82+H82</f>
        <v>6.4500000000000002E-2</v>
      </c>
      <c r="J82" s="205">
        <v>2.1499999999999998E-2</v>
      </c>
      <c r="K82" s="205">
        <v>4.2999999999999997E-2</v>
      </c>
      <c r="L82" s="205">
        <f t="shared" ref="L82:L86" si="57">J82+K82</f>
        <v>6.4500000000000002E-2</v>
      </c>
      <c r="M82" s="205">
        <v>2.1499999999999998E-2</v>
      </c>
      <c r="N82" s="205">
        <v>4.2999999999999997E-2</v>
      </c>
      <c r="O82" s="205">
        <f t="shared" ref="O82:O86" si="58">M82+N82</f>
        <v>6.4500000000000002E-2</v>
      </c>
      <c r="P82" s="205">
        <v>2.1499999999999998E-2</v>
      </c>
      <c r="Q82" s="205">
        <v>4.2999999999999997E-2</v>
      </c>
      <c r="R82" s="205">
        <f t="shared" ref="R82:R86" si="59">P82+Q82</f>
        <v>6.4500000000000002E-2</v>
      </c>
    </row>
    <row r="83" spans="1:18" x14ac:dyDescent="0.25">
      <c r="A83" s="359"/>
      <c r="B83" s="361"/>
      <c r="C83" s="363"/>
      <c r="D83" s="361"/>
      <c r="E83" s="204" t="s">
        <v>191</v>
      </c>
      <c r="F83" s="204"/>
      <c r="G83" s="205">
        <v>4.0000000000000001E-3</v>
      </c>
      <c r="H83" s="205">
        <v>2.5000000000000001E-3</v>
      </c>
      <c r="I83" s="205">
        <f t="shared" si="56"/>
        <v>6.5000000000000006E-3</v>
      </c>
      <c r="J83" s="205">
        <v>4.0000000000000001E-3</v>
      </c>
      <c r="K83" s="205">
        <v>2.5000000000000001E-3</v>
      </c>
      <c r="L83" s="205">
        <f t="shared" si="57"/>
        <v>6.5000000000000006E-3</v>
      </c>
      <c r="M83" s="205">
        <v>4.0000000000000001E-3</v>
      </c>
      <c r="N83" s="205">
        <v>2.5000000000000001E-3</v>
      </c>
      <c r="O83" s="205">
        <f t="shared" si="58"/>
        <v>6.5000000000000006E-3</v>
      </c>
      <c r="P83" s="205">
        <v>4.0000000000000001E-3</v>
      </c>
      <c r="Q83" s="205">
        <v>2.5000000000000001E-3</v>
      </c>
      <c r="R83" s="205">
        <f t="shared" si="59"/>
        <v>6.5000000000000006E-3</v>
      </c>
    </row>
    <row r="84" spans="1:18" x14ac:dyDescent="0.25">
      <c r="A84" s="359"/>
      <c r="B84" s="361"/>
      <c r="C84" s="363"/>
      <c r="D84" s="361"/>
      <c r="E84" s="216" t="s">
        <v>192</v>
      </c>
      <c r="F84" s="216"/>
      <c r="G84" s="205">
        <v>3.5000000000000003E-2</v>
      </c>
      <c r="H84" s="205">
        <v>3.5000000000000003E-2</v>
      </c>
      <c r="I84" s="205">
        <f t="shared" si="56"/>
        <v>7.0000000000000007E-2</v>
      </c>
      <c r="J84" s="205">
        <v>3.5000000000000003E-2</v>
      </c>
      <c r="K84" s="205">
        <v>3.5000000000000003E-2</v>
      </c>
      <c r="L84" s="205">
        <f t="shared" si="57"/>
        <v>7.0000000000000007E-2</v>
      </c>
      <c r="M84" s="205">
        <v>3.5000000000000003E-2</v>
      </c>
      <c r="N84" s="205">
        <v>3.5000000000000003E-2</v>
      </c>
      <c r="O84" s="205">
        <f t="shared" si="58"/>
        <v>7.0000000000000007E-2</v>
      </c>
      <c r="P84" s="205">
        <v>3.5000000000000003E-2</v>
      </c>
      <c r="Q84" s="205">
        <v>3.5000000000000003E-2</v>
      </c>
      <c r="R84" s="205">
        <f t="shared" si="59"/>
        <v>7.0000000000000007E-2</v>
      </c>
    </row>
    <row r="85" spans="1:18" ht="30" x14ac:dyDescent="0.25">
      <c r="A85" s="359"/>
      <c r="B85" s="361"/>
      <c r="C85" s="363"/>
      <c r="D85" s="361"/>
      <c r="E85" s="204" t="s">
        <v>226</v>
      </c>
      <c r="F85" s="204"/>
      <c r="G85" s="205">
        <v>1.4500000000000001E-2</v>
      </c>
      <c r="H85" s="205">
        <v>5.1000000000000004E-3</v>
      </c>
      <c r="I85" s="205">
        <f t="shared" si="56"/>
        <v>1.9599999999999999E-2</v>
      </c>
      <c r="J85" s="205">
        <v>1.4500000000000001E-2</v>
      </c>
      <c r="K85" s="205">
        <v>5.1000000000000004E-3</v>
      </c>
      <c r="L85" s="205">
        <f t="shared" si="57"/>
        <v>1.9599999999999999E-2</v>
      </c>
      <c r="M85" s="205">
        <v>1.4500000000000001E-2</v>
      </c>
      <c r="N85" s="205">
        <v>5.1000000000000004E-3</v>
      </c>
      <c r="O85" s="205">
        <f t="shared" si="58"/>
        <v>1.9599999999999999E-2</v>
      </c>
      <c r="P85" s="205">
        <v>1.4500000000000001E-2</v>
      </c>
      <c r="Q85" s="205">
        <v>5.1000000000000004E-3</v>
      </c>
      <c r="R85" s="205">
        <f t="shared" si="59"/>
        <v>1.9599999999999999E-2</v>
      </c>
    </row>
    <row r="86" spans="1:18" x14ac:dyDescent="0.25">
      <c r="A86" s="373"/>
      <c r="B86" s="374"/>
      <c r="C86" s="375"/>
      <c r="D86" s="374"/>
      <c r="E86" s="204" t="s">
        <v>193</v>
      </c>
      <c r="F86" s="204"/>
      <c r="G86" s="205">
        <v>0.04</v>
      </c>
      <c r="H86" s="205">
        <v>0</v>
      </c>
      <c r="I86" s="205">
        <f t="shared" si="56"/>
        <v>0.04</v>
      </c>
      <c r="J86" s="205">
        <v>0.04</v>
      </c>
      <c r="K86" s="205">
        <v>0</v>
      </c>
      <c r="L86" s="205">
        <f t="shared" si="57"/>
        <v>0.04</v>
      </c>
      <c r="M86" s="205">
        <v>0.04</v>
      </c>
      <c r="N86" s="205">
        <v>0</v>
      </c>
      <c r="O86" s="205">
        <f t="shared" si="58"/>
        <v>0.04</v>
      </c>
      <c r="P86" s="205">
        <v>0.04</v>
      </c>
      <c r="Q86" s="205">
        <v>0</v>
      </c>
      <c r="R86" s="205">
        <f t="shared" si="59"/>
        <v>0.04</v>
      </c>
    </row>
    <row r="87" spans="1:18" ht="25.5" customHeight="1" x14ac:dyDescent="0.25">
      <c r="A87" s="389" t="s">
        <v>246</v>
      </c>
      <c r="B87" s="390"/>
      <c r="C87" s="390"/>
      <c r="D87" s="390"/>
      <c r="E87" s="391"/>
      <c r="F87" s="392"/>
      <c r="G87" s="386" t="s">
        <v>247</v>
      </c>
      <c r="H87" s="387"/>
      <c r="I87" s="388"/>
      <c r="J87" s="386" t="s">
        <v>247</v>
      </c>
      <c r="K87" s="387"/>
      <c r="L87" s="388"/>
      <c r="M87" s="386" t="s">
        <v>247</v>
      </c>
      <c r="N87" s="387"/>
      <c r="O87" s="388"/>
      <c r="P87" s="386" t="s">
        <v>247</v>
      </c>
      <c r="Q87" s="387"/>
      <c r="R87" s="388"/>
    </row>
    <row r="88" spans="1:18" s="1" customFormat="1" x14ac:dyDescent="0.25">
      <c r="A88" s="376"/>
      <c r="B88" s="377"/>
      <c r="C88" s="377"/>
      <c r="D88" s="377"/>
      <c r="E88" s="378"/>
      <c r="F88" s="242"/>
      <c r="G88" s="222">
        <f>SUM(G81:G86)</f>
        <v>0.18170000000000003</v>
      </c>
      <c r="H88" s="222">
        <f>SUM(H81:H86)</f>
        <v>0.17519999999999999</v>
      </c>
      <c r="I88" s="222">
        <f>SUM(I81:I86)</f>
        <v>0.3569</v>
      </c>
      <c r="J88" s="222">
        <f t="shared" ref="J88:R88" si="60">SUM(J81:J86)</f>
        <v>0.18170000000000003</v>
      </c>
      <c r="K88" s="222">
        <f t="shared" si="60"/>
        <v>0.1898</v>
      </c>
      <c r="L88" s="222">
        <f t="shared" si="60"/>
        <v>0.3715</v>
      </c>
      <c r="M88" s="222">
        <f t="shared" si="60"/>
        <v>0.18170000000000003</v>
      </c>
      <c r="N88" s="222">
        <f t="shared" si="60"/>
        <v>0.20430000000000001</v>
      </c>
      <c r="O88" s="222">
        <f t="shared" si="60"/>
        <v>0.38600000000000001</v>
      </c>
      <c r="P88" s="222">
        <f t="shared" si="60"/>
        <v>0.18170000000000003</v>
      </c>
      <c r="Q88" s="222">
        <f t="shared" si="60"/>
        <v>0.21890000000000001</v>
      </c>
      <c r="R88" s="222">
        <f t="shared" si="60"/>
        <v>0.40060000000000001</v>
      </c>
    </row>
  </sheetData>
  <mergeCells count="123">
    <mergeCell ref="J87:L87"/>
    <mergeCell ref="M87:O87"/>
    <mergeCell ref="P87:R87"/>
    <mergeCell ref="J69:L69"/>
    <mergeCell ref="M69:O69"/>
    <mergeCell ref="P69:R69"/>
    <mergeCell ref="A78:E78"/>
    <mergeCell ref="G78:I78"/>
    <mergeCell ref="J78:L78"/>
    <mergeCell ref="M78:O78"/>
    <mergeCell ref="P78:R78"/>
    <mergeCell ref="A60:E60"/>
    <mergeCell ref="G60:I60"/>
    <mergeCell ref="J60:L60"/>
    <mergeCell ref="M60:O60"/>
    <mergeCell ref="P60:R60"/>
    <mergeCell ref="J42:L42"/>
    <mergeCell ref="M42:O42"/>
    <mergeCell ref="P42:R42"/>
    <mergeCell ref="A51:E51"/>
    <mergeCell ref="G51:I51"/>
    <mergeCell ref="J51:L51"/>
    <mergeCell ref="M51:O51"/>
    <mergeCell ref="P51:R51"/>
    <mergeCell ref="J26:L26"/>
    <mergeCell ref="M26:O26"/>
    <mergeCell ref="P26:R26"/>
    <mergeCell ref="A34:E34"/>
    <mergeCell ref="G34:I34"/>
    <mergeCell ref="J34:L34"/>
    <mergeCell ref="M34:O34"/>
    <mergeCell ref="P34:R34"/>
    <mergeCell ref="G13:I13"/>
    <mergeCell ref="J13:L13"/>
    <mergeCell ref="M13:O13"/>
    <mergeCell ref="P13:R13"/>
    <mergeCell ref="A21:E21"/>
    <mergeCell ref="G21:I21"/>
    <mergeCell ref="J21:L21"/>
    <mergeCell ref="M21:O21"/>
    <mergeCell ref="P21:R21"/>
    <mergeCell ref="A15:I15"/>
    <mergeCell ref="G1:I1"/>
    <mergeCell ref="J1:L1"/>
    <mergeCell ref="M1:O1"/>
    <mergeCell ref="P1:R1"/>
    <mergeCell ref="D3:D7"/>
    <mergeCell ref="B3:B7"/>
    <mergeCell ref="A3:A7"/>
    <mergeCell ref="C3:C7"/>
    <mergeCell ref="A9:E9"/>
    <mergeCell ref="A10:I10"/>
    <mergeCell ref="G8:I8"/>
    <mergeCell ref="J8:L8"/>
    <mergeCell ref="M8:O8"/>
    <mergeCell ref="P8:R8"/>
    <mergeCell ref="A8:E8"/>
    <mergeCell ref="A11:A12"/>
    <mergeCell ref="B11:B12"/>
    <mergeCell ref="C11:C12"/>
    <mergeCell ref="D11:D12"/>
    <mergeCell ref="A14:E14"/>
    <mergeCell ref="A13:E13"/>
    <mergeCell ref="A28:I28"/>
    <mergeCell ref="A16:A20"/>
    <mergeCell ref="B16:B20"/>
    <mergeCell ref="C16:C20"/>
    <mergeCell ref="D16:D20"/>
    <mergeCell ref="A22:E22"/>
    <mergeCell ref="A23:I23"/>
    <mergeCell ref="A26:E26"/>
    <mergeCell ref="G26:I26"/>
    <mergeCell ref="A24:A25"/>
    <mergeCell ref="B24:B25"/>
    <mergeCell ref="C24:C25"/>
    <mergeCell ref="D24:D25"/>
    <mergeCell ref="A27:E27"/>
    <mergeCell ref="A44:I44"/>
    <mergeCell ref="A29:A33"/>
    <mergeCell ref="B29:B33"/>
    <mergeCell ref="C29:C33"/>
    <mergeCell ref="D29:D33"/>
    <mergeCell ref="A35:E35"/>
    <mergeCell ref="A36:I36"/>
    <mergeCell ref="A42:E42"/>
    <mergeCell ref="G42:I42"/>
    <mergeCell ref="A37:A41"/>
    <mergeCell ref="B37:B41"/>
    <mergeCell ref="C37:C41"/>
    <mergeCell ref="D37:D41"/>
    <mergeCell ref="A43:E43"/>
    <mergeCell ref="A54:A59"/>
    <mergeCell ref="B54:B59"/>
    <mergeCell ref="C54:C59"/>
    <mergeCell ref="D54:D59"/>
    <mergeCell ref="A45:A49"/>
    <mergeCell ref="B45:B49"/>
    <mergeCell ref="C45:C49"/>
    <mergeCell ref="D45:D49"/>
    <mergeCell ref="A52:E52"/>
    <mergeCell ref="A53:I53"/>
    <mergeCell ref="A72:A76"/>
    <mergeCell ref="B72:B76"/>
    <mergeCell ref="C72:C76"/>
    <mergeCell ref="D72:D76"/>
    <mergeCell ref="A61:E61"/>
    <mergeCell ref="A63:A68"/>
    <mergeCell ref="A69:E69"/>
    <mergeCell ref="B63:B68"/>
    <mergeCell ref="C63:C68"/>
    <mergeCell ref="D63:D68"/>
    <mergeCell ref="A70:E70"/>
    <mergeCell ref="A71:I71"/>
    <mergeCell ref="G69:I69"/>
    <mergeCell ref="A88:E88"/>
    <mergeCell ref="A79:E79"/>
    <mergeCell ref="A80:I80"/>
    <mergeCell ref="A81:A86"/>
    <mergeCell ref="B81:B86"/>
    <mergeCell ref="C81:C86"/>
    <mergeCell ref="D81:D86"/>
    <mergeCell ref="A87:E87"/>
    <mergeCell ref="G87:I8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topLeftCell="A34" workbookViewId="0">
      <selection activeCell="C8" sqref="C8"/>
    </sheetView>
  </sheetViews>
  <sheetFormatPr defaultRowHeight="15" x14ac:dyDescent="0.25"/>
  <cols>
    <col min="1" max="2" width="9.140625" style="173"/>
    <col min="3" max="3" width="35.140625" style="173" customWidth="1"/>
    <col min="4" max="4" width="14.42578125" style="173" bestFit="1" customWidth="1"/>
    <col min="5" max="5" width="13.28515625" style="173" bestFit="1" customWidth="1"/>
    <col min="6" max="6" width="10.140625" style="173" bestFit="1" customWidth="1"/>
    <col min="7" max="7" width="14.42578125" style="173" bestFit="1" customWidth="1"/>
    <col min="8" max="8" width="10.28515625" style="173" bestFit="1" customWidth="1"/>
    <col min="9" max="9" width="9.140625" style="173"/>
    <col min="10" max="10" width="14.42578125" style="173" bestFit="1" customWidth="1"/>
    <col min="11" max="11" width="10.28515625" style="173" bestFit="1" customWidth="1"/>
    <col min="12" max="12" width="9.140625" style="173"/>
    <col min="13" max="13" width="14.42578125" style="173" bestFit="1" customWidth="1"/>
    <col min="14" max="14" width="10.28515625" style="173" bestFit="1" customWidth="1"/>
    <col min="15" max="15" width="9.140625" style="173"/>
    <col min="16" max="16" width="14.42578125" style="173" bestFit="1" customWidth="1"/>
    <col min="17" max="17" width="10.28515625" style="173" bestFit="1" customWidth="1"/>
    <col min="18" max="16384" width="9.140625" style="173"/>
  </cols>
  <sheetData>
    <row r="1" spans="1:18" s="132" customFormat="1" x14ac:dyDescent="0.25">
      <c r="A1" s="2"/>
      <c r="B1" s="2"/>
      <c r="C1" s="2"/>
      <c r="D1" s="385" t="s">
        <v>113</v>
      </c>
      <c r="E1" s="385"/>
      <c r="F1" s="385"/>
      <c r="G1" s="385" t="s">
        <v>114</v>
      </c>
      <c r="H1" s="385"/>
      <c r="I1" s="385"/>
      <c r="J1" s="385" t="s">
        <v>115</v>
      </c>
      <c r="K1" s="385"/>
      <c r="L1" s="385"/>
      <c r="M1" s="385" t="s">
        <v>116</v>
      </c>
      <c r="N1" s="385"/>
      <c r="O1" s="385"/>
      <c r="P1" s="385" t="s">
        <v>117</v>
      </c>
      <c r="Q1" s="385"/>
      <c r="R1" s="385"/>
    </row>
    <row r="2" spans="1:18" s="132" customFormat="1" x14ac:dyDescent="0.25">
      <c r="A2" s="2" t="s">
        <v>118</v>
      </c>
      <c r="B2" s="2" t="s">
        <v>83</v>
      </c>
      <c r="C2" s="2" t="s">
        <v>119</v>
      </c>
      <c r="D2" s="2" t="s">
        <v>120</v>
      </c>
      <c r="E2" s="2" t="s">
        <v>121</v>
      </c>
      <c r="F2" s="2" t="s">
        <v>122</v>
      </c>
      <c r="G2" s="2" t="s">
        <v>120</v>
      </c>
      <c r="H2" s="2" t="s">
        <v>121</v>
      </c>
      <c r="I2" s="2" t="s">
        <v>122</v>
      </c>
      <c r="J2" s="2" t="s">
        <v>120</v>
      </c>
      <c r="K2" s="2" t="s">
        <v>121</v>
      </c>
      <c r="L2" s="2" t="s">
        <v>122</v>
      </c>
      <c r="M2" s="2" t="s">
        <v>120</v>
      </c>
      <c r="N2" s="2" t="s">
        <v>121</v>
      </c>
      <c r="O2" s="2" t="s">
        <v>122</v>
      </c>
      <c r="P2" s="2" t="s">
        <v>120</v>
      </c>
      <c r="Q2" s="2" t="s">
        <v>121</v>
      </c>
      <c r="R2" s="2" t="s">
        <v>122</v>
      </c>
    </row>
    <row r="3" spans="1:18" ht="52.5" x14ac:dyDescent="0.25">
      <c r="A3" s="168">
        <v>1</v>
      </c>
      <c r="B3" s="169" t="s">
        <v>123</v>
      </c>
      <c r="C3" s="170" t="s">
        <v>124</v>
      </c>
      <c r="D3" s="171">
        <v>8.8349999999999998E-2</v>
      </c>
      <c r="E3" s="171">
        <v>0.19164999999999999</v>
      </c>
      <c r="F3" s="171">
        <v>0.28000000000000003</v>
      </c>
      <c r="G3" s="172">
        <v>8.2900000000000001E-2</v>
      </c>
      <c r="H3" s="172">
        <v>0.17699999999999999</v>
      </c>
      <c r="I3" s="172">
        <v>0.25990000000000002</v>
      </c>
      <c r="J3" s="172">
        <v>7.7499999999999999E-2</v>
      </c>
      <c r="K3" s="172">
        <v>0.16250000000000001</v>
      </c>
      <c r="L3" s="172">
        <v>0.24</v>
      </c>
      <c r="M3" s="172">
        <v>7.22E-2</v>
      </c>
      <c r="N3" s="172">
        <v>0.1479</v>
      </c>
      <c r="O3" s="172">
        <v>0.22009999999999999</v>
      </c>
      <c r="P3" s="172">
        <v>6.6699999999999995E-2</v>
      </c>
      <c r="Q3" s="172">
        <v>0.1333</v>
      </c>
      <c r="R3" s="172">
        <v>0.2</v>
      </c>
    </row>
    <row r="4" spans="1:18" ht="31.5" x14ac:dyDescent="0.25">
      <c r="A4" s="174">
        <v>2</v>
      </c>
      <c r="B4" s="175" t="s">
        <v>125</v>
      </c>
      <c r="C4" s="176" t="s">
        <v>126</v>
      </c>
      <c r="D4" s="177">
        <v>8.8349999999999998E-2</v>
      </c>
      <c r="E4" s="177">
        <v>0.18665000000000001</v>
      </c>
      <c r="F4" s="177">
        <v>0.27500000000000002</v>
      </c>
      <c r="G4" s="178">
        <v>8.2900000000000001E-2</v>
      </c>
      <c r="H4" s="178">
        <v>0.17330000000000001</v>
      </c>
      <c r="I4" s="178">
        <v>0.25619999999999998</v>
      </c>
      <c r="J4" s="178">
        <v>7.7499999999999999E-2</v>
      </c>
      <c r="K4" s="178">
        <v>0.15989999999999999</v>
      </c>
      <c r="L4" s="178">
        <v>0.2374</v>
      </c>
      <c r="M4" s="178">
        <v>7.22E-2</v>
      </c>
      <c r="N4" s="178">
        <v>0.1467</v>
      </c>
      <c r="O4" s="178">
        <v>0.21890000000000001</v>
      </c>
      <c r="P4" s="178">
        <v>6.6699999999999995E-2</v>
      </c>
      <c r="Q4" s="178">
        <v>0.1333</v>
      </c>
      <c r="R4" s="178">
        <v>0.2</v>
      </c>
    </row>
    <row r="5" spans="1:18" ht="84" x14ac:dyDescent="0.25">
      <c r="A5" s="168">
        <v>3</v>
      </c>
      <c r="B5" s="169" t="s">
        <v>127</v>
      </c>
      <c r="C5" s="170" t="s">
        <v>128</v>
      </c>
      <c r="D5" s="171">
        <v>6.6699999999999995E-2</v>
      </c>
      <c r="E5" s="171">
        <v>0.18665000000000001</v>
      </c>
      <c r="F5" s="171">
        <v>0.25335000000000002</v>
      </c>
      <c r="G5" s="172">
        <v>6.6699999999999995E-2</v>
      </c>
      <c r="H5" s="172">
        <v>0.17330000000000001</v>
      </c>
      <c r="I5" s="172">
        <v>0.24</v>
      </c>
      <c r="J5" s="172">
        <v>6.6699999999999995E-2</v>
      </c>
      <c r="K5" s="172">
        <v>0.15989999999999999</v>
      </c>
      <c r="L5" s="172">
        <v>0.2266</v>
      </c>
      <c r="M5" s="172">
        <v>6.6699999999999995E-2</v>
      </c>
      <c r="N5" s="172">
        <v>0.1467</v>
      </c>
      <c r="O5" s="172">
        <v>0.21340000000000001</v>
      </c>
      <c r="P5" s="172">
        <v>6.6699999999999995E-2</v>
      </c>
      <c r="Q5" s="172">
        <v>0.1333</v>
      </c>
      <c r="R5" s="172">
        <v>0.2</v>
      </c>
    </row>
    <row r="6" spans="1:18" ht="31.5" x14ac:dyDescent="0.25">
      <c r="A6" s="174">
        <v>4</v>
      </c>
      <c r="B6" s="175" t="s">
        <v>129</v>
      </c>
      <c r="C6" s="176" t="s">
        <v>130</v>
      </c>
      <c r="D6" s="177">
        <v>8.8349999999999998E-2</v>
      </c>
      <c r="E6" s="177">
        <v>0.19164999999999999</v>
      </c>
      <c r="F6" s="177">
        <v>0.28000000000000003</v>
      </c>
      <c r="G6" s="178">
        <v>8.2900000000000001E-2</v>
      </c>
      <c r="H6" s="178">
        <v>0.17699999999999999</v>
      </c>
      <c r="I6" s="178">
        <v>0.25990000000000002</v>
      </c>
      <c r="J6" s="178">
        <v>7.7499999999999999E-2</v>
      </c>
      <c r="K6" s="178">
        <v>0.16250000000000001</v>
      </c>
      <c r="L6" s="178">
        <v>0.24</v>
      </c>
      <c r="M6" s="178">
        <v>7.22E-2</v>
      </c>
      <c r="N6" s="178">
        <v>0.1479</v>
      </c>
      <c r="O6" s="178">
        <v>0.22009999999999999</v>
      </c>
      <c r="P6" s="178">
        <v>6.6699999999999995E-2</v>
      </c>
      <c r="Q6" s="178">
        <v>0.1333</v>
      </c>
      <c r="R6" s="178">
        <v>0.2</v>
      </c>
    </row>
    <row r="7" spans="1:18" ht="31.5" x14ac:dyDescent="0.25">
      <c r="A7" s="168">
        <v>5</v>
      </c>
      <c r="B7" s="169" t="s">
        <v>131</v>
      </c>
      <c r="C7" s="170" t="s">
        <v>132</v>
      </c>
      <c r="D7" s="171">
        <v>6.6699999999999995E-2</v>
      </c>
      <c r="E7" s="171">
        <v>0.16664999999999999</v>
      </c>
      <c r="F7" s="171">
        <v>0.23335</v>
      </c>
      <c r="G7" s="172">
        <v>6.6699999999999995E-2</v>
      </c>
      <c r="H7" s="172">
        <v>0.1583</v>
      </c>
      <c r="I7" s="172">
        <v>0.22500000000000001</v>
      </c>
      <c r="J7" s="172">
        <v>6.6699999999999995E-2</v>
      </c>
      <c r="K7" s="172">
        <v>0.15</v>
      </c>
      <c r="L7" s="172">
        <v>0.2167</v>
      </c>
      <c r="M7" s="172">
        <v>6.6699999999999995E-2</v>
      </c>
      <c r="N7" s="172">
        <v>0.1416</v>
      </c>
      <c r="O7" s="172">
        <v>0.20830000000000001</v>
      </c>
      <c r="P7" s="172">
        <v>6.6699999999999995E-2</v>
      </c>
      <c r="Q7" s="172">
        <v>0.1333</v>
      </c>
      <c r="R7" s="172">
        <v>0.2</v>
      </c>
    </row>
    <row r="8" spans="1:18" ht="42" x14ac:dyDescent="0.25">
      <c r="A8" s="174">
        <v>6</v>
      </c>
      <c r="B8" s="175" t="s">
        <v>133</v>
      </c>
      <c r="C8" s="176" t="s">
        <v>134</v>
      </c>
      <c r="D8" s="177">
        <v>8.8349999999999998E-2</v>
      </c>
      <c r="E8" s="177">
        <v>0.19914999999999999</v>
      </c>
      <c r="F8" s="177">
        <v>0.28749999999999998</v>
      </c>
      <c r="G8" s="178">
        <v>8.2900000000000001E-2</v>
      </c>
      <c r="H8" s="178">
        <v>0.1827</v>
      </c>
      <c r="I8" s="178">
        <v>0.2656</v>
      </c>
      <c r="J8" s="178">
        <v>7.7499999999999999E-2</v>
      </c>
      <c r="K8" s="178">
        <v>0.1666</v>
      </c>
      <c r="L8" s="178">
        <v>0.24410000000000001</v>
      </c>
      <c r="M8" s="178">
        <v>7.22E-2</v>
      </c>
      <c r="N8" s="178">
        <v>0.14979999999999999</v>
      </c>
      <c r="O8" s="178">
        <v>0.222</v>
      </c>
      <c r="P8" s="178">
        <v>6.6699999999999995E-2</v>
      </c>
      <c r="Q8" s="178">
        <v>0.1333</v>
      </c>
      <c r="R8" s="178">
        <v>0.2</v>
      </c>
    </row>
    <row r="9" spans="1:18" ht="31.5" x14ac:dyDescent="0.25">
      <c r="A9" s="168">
        <v>7</v>
      </c>
      <c r="B9" s="169" t="s">
        <v>135</v>
      </c>
      <c r="C9" s="170" t="s">
        <v>136</v>
      </c>
      <c r="D9" s="171">
        <v>8.8349999999999998E-2</v>
      </c>
      <c r="E9" s="171">
        <v>0.19664999999999999</v>
      </c>
      <c r="F9" s="171">
        <v>0.28499999999999998</v>
      </c>
      <c r="G9" s="172">
        <v>8.2900000000000001E-2</v>
      </c>
      <c r="H9" s="172">
        <v>0.18079999999999999</v>
      </c>
      <c r="I9" s="172">
        <v>0.26369999999999999</v>
      </c>
      <c r="J9" s="172">
        <v>7.7499999999999999E-2</v>
      </c>
      <c r="K9" s="172">
        <v>0.16500000000000001</v>
      </c>
      <c r="L9" s="172">
        <v>0.24249999999999999</v>
      </c>
      <c r="M9" s="172">
        <v>7.22E-2</v>
      </c>
      <c r="N9" s="172">
        <v>0.14899999999999999</v>
      </c>
      <c r="O9" s="172">
        <v>0.22120000000000001</v>
      </c>
      <c r="P9" s="172">
        <v>6.6699999999999995E-2</v>
      </c>
      <c r="Q9" s="172">
        <v>0.1333</v>
      </c>
      <c r="R9" s="172">
        <v>0.2</v>
      </c>
    </row>
    <row r="10" spans="1:18" ht="31.5" x14ac:dyDescent="0.25">
      <c r="A10" s="174">
        <v>8</v>
      </c>
      <c r="B10" s="175" t="s">
        <v>137</v>
      </c>
      <c r="C10" s="176" t="s">
        <v>138</v>
      </c>
      <c r="D10" s="177">
        <v>0.08</v>
      </c>
      <c r="E10" s="177">
        <v>0.15</v>
      </c>
      <c r="F10" s="177">
        <v>0.23</v>
      </c>
      <c r="G10" s="178">
        <v>7.6700000000000004E-2</v>
      </c>
      <c r="H10" s="178">
        <v>0.14580000000000001</v>
      </c>
      <c r="I10" s="178">
        <v>0.2225</v>
      </c>
      <c r="J10" s="178">
        <v>7.3400000000000007E-2</v>
      </c>
      <c r="K10" s="178">
        <v>0.14169999999999999</v>
      </c>
      <c r="L10" s="178">
        <v>0.21510000000000001</v>
      </c>
      <c r="M10" s="178">
        <v>7.0000000000000007E-2</v>
      </c>
      <c r="N10" s="178">
        <v>0.13750000000000001</v>
      </c>
      <c r="O10" s="178">
        <v>0.20749999999999999</v>
      </c>
      <c r="P10" s="178">
        <v>6.6699999999999995E-2</v>
      </c>
      <c r="Q10" s="178">
        <v>0.1333</v>
      </c>
      <c r="R10" s="178">
        <v>0.2</v>
      </c>
    </row>
    <row r="11" spans="1:18" ht="31.5" x14ac:dyDescent="0.25">
      <c r="A11" s="168">
        <v>9</v>
      </c>
      <c r="B11" s="169" t="s">
        <v>139</v>
      </c>
      <c r="C11" s="170" t="s">
        <v>140</v>
      </c>
      <c r="D11" s="171">
        <v>0.115</v>
      </c>
      <c r="E11" s="171">
        <v>0.185</v>
      </c>
      <c r="F11" s="171">
        <v>0.3</v>
      </c>
      <c r="G11" s="172">
        <v>7.6700000000000004E-2</v>
      </c>
      <c r="H11" s="172">
        <v>0.14580000000000001</v>
      </c>
      <c r="I11" s="172">
        <v>0.2225</v>
      </c>
      <c r="J11" s="172">
        <v>7.3400000000000007E-2</v>
      </c>
      <c r="K11" s="172">
        <v>0.14169999999999999</v>
      </c>
      <c r="L11" s="172">
        <v>0.21510000000000001</v>
      </c>
      <c r="M11" s="172">
        <v>7.0000000000000007E-2</v>
      </c>
      <c r="N11" s="172">
        <v>0.13750000000000001</v>
      </c>
      <c r="O11" s="172">
        <v>0.20749999999999999</v>
      </c>
      <c r="P11" s="172">
        <v>6.6699999999999995E-2</v>
      </c>
      <c r="Q11" s="172">
        <v>0.1333</v>
      </c>
      <c r="R11" s="172">
        <v>0.2</v>
      </c>
    </row>
    <row r="12" spans="1:18" ht="52.5" x14ac:dyDescent="0.25">
      <c r="A12" s="174">
        <v>10</v>
      </c>
      <c r="B12" s="175" t="s">
        <v>141</v>
      </c>
      <c r="C12" s="176" t="s">
        <v>142</v>
      </c>
      <c r="D12" s="177">
        <v>0.14630000000000001</v>
      </c>
      <c r="E12" s="177">
        <v>0.28149999999999997</v>
      </c>
      <c r="F12" s="177">
        <v>0.42780000000000001</v>
      </c>
      <c r="G12" s="178">
        <v>9.9000000000000005E-2</v>
      </c>
      <c r="H12" s="178">
        <v>0.15359999999999999</v>
      </c>
      <c r="I12" s="178">
        <v>0.25259999999999999</v>
      </c>
      <c r="J12" s="178">
        <v>8.8300000000000003E-2</v>
      </c>
      <c r="K12" s="178">
        <v>0.1469</v>
      </c>
      <c r="L12" s="178">
        <v>0.23519999999999999</v>
      </c>
      <c r="M12" s="178">
        <v>7.7499999999999999E-2</v>
      </c>
      <c r="N12" s="178">
        <v>0.1401</v>
      </c>
      <c r="O12" s="178">
        <v>0.21759999999999999</v>
      </c>
      <c r="P12" s="178">
        <v>6.6699999999999995E-2</v>
      </c>
      <c r="Q12" s="178">
        <v>0.1333</v>
      </c>
      <c r="R12" s="178">
        <v>0.2</v>
      </c>
    </row>
    <row r="13" spans="1:18" ht="42" x14ac:dyDescent="0.25">
      <c r="A13" s="168">
        <v>11</v>
      </c>
      <c r="B13" s="169" t="s">
        <v>143</v>
      </c>
      <c r="C13" s="170" t="s">
        <v>144</v>
      </c>
      <c r="D13" s="171">
        <v>0.14000000000000001</v>
      </c>
      <c r="E13" s="171">
        <v>0.26879999999999998</v>
      </c>
      <c r="F13" s="171">
        <v>0.4088</v>
      </c>
      <c r="G13" s="172">
        <v>9.9000000000000005E-2</v>
      </c>
      <c r="H13" s="172">
        <v>0.15359999999999999</v>
      </c>
      <c r="I13" s="172">
        <v>0.25259999999999999</v>
      </c>
      <c r="J13" s="172">
        <v>8.8300000000000003E-2</v>
      </c>
      <c r="K13" s="172">
        <v>0.1469</v>
      </c>
      <c r="L13" s="172">
        <v>0.23519999999999999</v>
      </c>
      <c r="M13" s="172">
        <v>7.7499999999999999E-2</v>
      </c>
      <c r="N13" s="172">
        <v>0.1401</v>
      </c>
      <c r="O13" s="172">
        <v>0.21759999999999999</v>
      </c>
      <c r="P13" s="172">
        <v>6.6699999999999995E-2</v>
      </c>
      <c r="Q13" s="172">
        <v>0.1333</v>
      </c>
      <c r="R13" s="172">
        <v>0.2</v>
      </c>
    </row>
    <row r="14" spans="1:18" ht="52.5" x14ac:dyDescent="0.25">
      <c r="A14" s="174">
        <v>12</v>
      </c>
      <c r="B14" s="175" t="s">
        <v>145</v>
      </c>
      <c r="C14" s="176" t="s">
        <v>146</v>
      </c>
      <c r="D14" s="177">
        <v>0.17499999999999999</v>
      </c>
      <c r="E14" s="177">
        <v>0.31380000000000002</v>
      </c>
      <c r="F14" s="177">
        <v>0.48880000000000001</v>
      </c>
      <c r="G14" s="178">
        <v>9.9000000000000005E-2</v>
      </c>
      <c r="H14" s="178">
        <v>0.15359999999999999</v>
      </c>
      <c r="I14" s="178">
        <v>0.25259999999999999</v>
      </c>
      <c r="J14" s="178">
        <v>8.8300000000000003E-2</v>
      </c>
      <c r="K14" s="178">
        <v>0.1469</v>
      </c>
      <c r="L14" s="178">
        <v>0.23519999999999999</v>
      </c>
      <c r="M14" s="178">
        <v>7.7499999999999999E-2</v>
      </c>
      <c r="N14" s="178">
        <v>0.1401</v>
      </c>
      <c r="O14" s="178">
        <v>0.21759999999999999</v>
      </c>
      <c r="P14" s="178">
        <v>6.6699999999999995E-2</v>
      </c>
      <c r="Q14" s="178">
        <v>0.1333</v>
      </c>
      <c r="R14" s="178">
        <v>0.2</v>
      </c>
    </row>
    <row r="15" spans="1:18" ht="42" x14ac:dyDescent="0.25">
      <c r="A15" s="168">
        <v>13</v>
      </c>
      <c r="B15" s="169" t="s">
        <v>147</v>
      </c>
      <c r="C15" s="170" t="s">
        <v>148</v>
      </c>
      <c r="D15" s="171">
        <v>0.22989999999999999</v>
      </c>
      <c r="E15" s="171">
        <v>0.42370000000000002</v>
      </c>
      <c r="F15" s="171">
        <v>0.65359999999999996</v>
      </c>
      <c r="G15" s="172">
        <v>9.9000000000000005E-2</v>
      </c>
      <c r="H15" s="172">
        <v>0.15359999999999999</v>
      </c>
      <c r="I15" s="172">
        <v>0.25259999999999999</v>
      </c>
      <c r="J15" s="172">
        <v>8.8300000000000003E-2</v>
      </c>
      <c r="K15" s="172">
        <v>0.1469</v>
      </c>
      <c r="L15" s="172">
        <v>0.23519999999999999</v>
      </c>
      <c r="M15" s="172">
        <v>7.7499999999999999E-2</v>
      </c>
      <c r="N15" s="172">
        <v>0.1401</v>
      </c>
      <c r="O15" s="172">
        <v>0.21759999999999999</v>
      </c>
      <c r="P15" s="172">
        <v>6.6699999999999995E-2</v>
      </c>
      <c r="Q15" s="172">
        <v>0.1333</v>
      </c>
      <c r="R15" s="172">
        <v>0.2</v>
      </c>
    </row>
    <row r="16" spans="1:18" ht="42" x14ac:dyDescent="0.25">
      <c r="A16" s="174">
        <v>14</v>
      </c>
      <c r="B16" s="175" t="s">
        <v>149</v>
      </c>
      <c r="C16" s="176" t="s">
        <v>150</v>
      </c>
      <c r="D16" s="177">
        <v>0.18129999999999999</v>
      </c>
      <c r="E16" s="177">
        <v>0.3165</v>
      </c>
      <c r="F16" s="177">
        <v>0.49780000000000002</v>
      </c>
      <c r="G16" s="178">
        <v>9.9000000000000005E-2</v>
      </c>
      <c r="H16" s="178">
        <v>0.15359999999999999</v>
      </c>
      <c r="I16" s="178">
        <v>0.25259999999999999</v>
      </c>
      <c r="J16" s="178">
        <v>8.8300000000000003E-2</v>
      </c>
      <c r="K16" s="178">
        <v>0.1469</v>
      </c>
      <c r="L16" s="178">
        <v>0.23519999999999999</v>
      </c>
      <c r="M16" s="178">
        <v>7.7499999999999999E-2</v>
      </c>
      <c r="N16" s="178">
        <v>0.1401</v>
      </c>
      <c r="O16" s="178">
        <v>0.21759999999999999</v>
      </c>
      <c r="P16" s="178">
        <v>6.6699999999999995E-2</v>
      </c>
      <c r="Q16" s="178">
        <v>0.1333</v>
      </c>
      <c r="R16" s="178">
        <v>0.2</v>
      </c>
    </row>
    <row r="17" spans="1:18" ht="42" x14ac:dyDescent="0.25">
      <c r="A17" s="168">
        <v>15</v>
      </c>
      <c r="B17" s="169" t="s">
        <v>151</v>
      </c>
      <c r="C17" s="170" t="s">
        <v>152</v>
      </c>
      <c r="D17" s="171">
        <v>0.18129999999999999</v>
      </c>
      <c r="E17" s="171">
        <v>0.32650000000000001</v>
      </c>
      <c r="F17" s="171">
        <v>0.50780000000000003</v>
      </c>
      <c r="G17" s="172">
        <v>9.9000000000000005E-2</v>
      </c>
      <c r="H17" s="172">
        <v>0.15359999999999999</v>
      </c>
      <c r="I17" s="172">
        <v>0.25259999999999999</v>
      </c>
      <c r="J17" s="172">
        <v>8.8300000000000003E-2</v>
      </c>
      <c r="K17" s="172">
        <v>0.1469</v>
      </c>
      <c r="L17" s="172">
        <v>0.23519999999999999</v>
      </c>
      <c r="M17" s="172">
        <v>7.7499999999999999E-2</v>
      </c>
      <c r="N17" s="172">
        <v>0.1401</v>
      </c>
      <c r="O17" s="172">
        <v>0.21759999999999999</v>
      </c>
      <c r="P17" s="172">
        <v>6.6699999999999995E-2</v>
      </c>
      <c r="Q17" s="172">
        <v>0.1333</v>
      </c>
      <c r="R17" s="172">
        <v>0.2</v>
      </c>
    </row>
    <row r="18" spans="1:18" ht="42" x14ac:dyDescent="0.25">
      <c r="A18" s="174">
        <v>16</v>
      </c>
      <c r="B18" s="175" t="s">
        <v>153</v>
      </c>
      <c r="C18" s="176" t="s">
        <v>154</v>
      </c>
      <c r="D18" s="177">
        <v>0.17499999999999999</v>
      </c>
      <c r="E18" s="177">
        <v>0.31380000000000002</v>
      </c>
      <c r="F18" s="177">
        <v>0.48880000000000001</v>
      </c>
      <c r="G18" s="178">
        <v>9.9000000000000005E-2</v>
      </c>
      <c r="H18" s="178">
        <v>0.15359999999999999</v>
      </c>
      <c r="I18" s="178">
        <v>0.25259999999999999</v>
      </c>
      <c r="J18" s="178">
        <v>8.8300000000000003E-2</v>
      </c>
      <c r="K18" s="178">
        <v>0.1469</v>
      </c>
      <c r="L18" s="178">
        <v>0.23519999999999999</v>
      </c>
      <c r="M18" s="178">
        <v>7.7499999999999999E-2</v>
      </c>
      <c r="N18" s="178">
        <v>0.1401</v>
      </c>
      <c r="O18" s="178">
        <v>0.21759999999999999</v>
      </c>
      <c r="P18" s="178">
        <v>6.6699999999999995E-2</v>
      </c>
      <c r="Q18" s="178">
        <v>0.1333</v>
      </c>
      <c r="R18" s="178">
        <v>0.2</v>
      </c>
    </row>
    <row r="19" spans="1:18" ht="31.5" x14ac:dyDescent="0.25">
      <c r="A19" s="168">
        <v>17</v>
      </c>
      <c r="B19" s="169" t="s">
        <v>155</v>
      </c>
      <c r="C19" s="170" t="s">
        <v>156</v>
      </c>
      <c r="D19" s="171">
        <v>0.17499999999999999</v>
      </c>
      <c r="E19" s="171">
        <v>0.30380000000000001</v>
      </c>
      <c r="F19" s="171">
        <v>0.4788</v>
      </c>
      <c r="G19" s="172">
        <v>9.9000000000000005E-2</v>
      </c>
      <c r="H19" s="172">
        <v>0.15359999999999999</v>
      </c>
      <c r="I19" s="172">
        <v>0.25259999999999999</v>
      </c>
      <c r="J19" s="172">
        <v>8.8300000000000003E-2</v>
      </c>
      <c r="K19" s="172">
        <v>0.1469</v>
      </c>
      <c r="L19" s="172">
        <v>0.23519999999999999</v>
      </c>
      <c r="M19" s="172">
        <v>7.7499999999999999E-2</v>
      </c>
      <c r="N19" s="172">
        <v>0.1401</v>
      </c>
      <c r="O19" s="172">
        <v>0.21759999999999999</v>
      </c>
      <c r="P19" s="172">
        <v>6.6699999999999995E-2</v>
      </c>
      <c r="Q19" s="172">
        <v>0.1333</v>
      </c>
      <c r="R19" s="172">
        <v>0.2</v>
      </c>
    </row>
    <row r="20" spans="1:18" ht="31.5" x14ac:dyDescent="0.25">
      <c r="A20" s="174">
        <v>18</v>
      </c>
      <c r="B20" s="175" t="s">
        <v>157</v>
      </c>
      <c r="C20" s="176" t="s">
        <v>156</v>
      </c>
      <c r="D20" s="177">
        <v>0.17499999999999999</v>
      </c>
      <c r="E20" s="177">
        <v>0.31380000000000002</v>
      </c>
      <c r="F20" s="177">
        <v>0.48880000000000001</v>
      </c>
      <c r="G20" s="178">
        <v>9.9000000000000005E-2</v>
      </c>
      <c r="H20" s="178">
        <v>0.15359999999999999</v>
      </c>
      <c r="I20" s="178">
        <v>0.25259999999999999</v>
      </c>
      <c r="J20" s="178">
        <v>8.8300000000000003E-2</v>
      </c>
      <c r="K20" s="178">
        <v>0.1469</v>
      </c>
      <c r="L20" s="178">
        <v>0.23519999999999999</v>
      </c>
      <c r="M20" s="178">
        <v>7.7499999999999999E-2</v>
      </c>
      <c r="N20" s="178">
        <v>0.1401</v>
      </c>
      <c r="O20" s="178">
        <v>0.21759999999999999</v>
      </c>
      <c r="P20" s="178">
        <v>6.6699999999999995E-2</v>
      </c>
      <c r="Q20" s="178">
        <v>0.1333</v>
      </c>
      <c r="R20" s="178">
        <v>0.2</v>
      </c>
    </row>
    <row r="21" spans="1:18" ht="31.5" x14ac:dyDescent="0.25">
      <c r="A21" s="168">
        <v>19</v>
      </c>
      <c r="B21" s="169" t="s">
        <v>158</v>
      </c>
      <c r="C21" s="170" t="s">
        <v>159</v>
      </c>
      <c r="D21" s="171">
        <v>0.17499999999999999</v>
      </c>
      <c r="E21" s="171">
        <v>0.30380000000000001</v>
      </c>
      <c r="F21" s="171">
        <v>0.4788</v>
      </c>
      <c r="G21" s="172">
        <v>9.9000000000000005E-2</v>
      </c>
      <c r="H21" s="172">
        <v>0.15359999999999999</v>
      </c>
      <c r="I21" s="172">
        <v>0.25259999999999999</v>
      </c>
      <c r="J21" s="172">
        <v>8.8300000000000003E-2</v>
      </c>
      <c r="K21" s="172">
        <v>0.1469</v>
      </c>
      <c r="L21" s="172">
        <v>0.23519999999999999</v>
      </c>
      <c r="M21" s="172">
        <v>7.7499999999999999E-2</v>
      </c>
      <c r="N21" s="172">
        <v>0.1401</v>
      </c>
      <c r="O21" s="172">
        <v>0.21759999999999999</v>
      </c>
      <c r="P21" s="172">
        <v>6.6699999999999995E-2</v>
      </c>
      <c r="Q21" s="172">
        <v>0.1333</v>
      </c>
      <c r="R21" s="172">
        <v>0.2</v>
      </c>
    </row>
    <row r="22" spans="1:18" ht="31.5" x14ac:dyDescent="0.25">
      <c r="A22" s="174">
        <v>20</v>
      </c>
      <c r="B22" s="175" t="s">
        <v>160</v>
      </c>
      <c r="C22" s="176" t="s">
        <v>159</v>
      </c>
      <c r="D22" s="177">
        <v>0.17499999999999999</v>
      </c>
      <c r="E22" s="177">
        <v>0.31380000000000002</v>
      </c>
      <c r="F22" s="177">
        <v>0.48880000000000001</v>
      </c>
      <c r="G22" s="178">
        <v>9.9000000000000005E-2</v>
      </c>
      <c r="H22" s="178">
        <v>0.15359999999999999</v>
      </c>
      <c r="I22" s="178">
        <v>0.25259999999999999</v>
      </c>
      <c r="J22" s="178">
        <v>8.8300000000000003E-2</v>
      </c>
      <c r="K22" s="178">
        <v>0.1469</v>
      </c>
      <c r="L22" s="178">
        <v>0.23519999999999999</v>
      </c>
      <c r="M22" s="178">
        <v>7.7499999999999999E-2</v>
      </c>
      <c r="N22" s="178">
        <v>0.1401</v>
      </c>
      <c r="O22" s="178">
        <v>0.21759999999999999</v>
      </c>
      <c r="P22" s="178">
        <v>6.6699999999999995E-2</v>
      </c>
      <c r="Q22" s="178">
        <v>0.1333</v>
      </c>
      <c r="R22" s="178">
        <v>0.2</v>
      </c>
    </row>
    <row r="23" spans="1:18" ht="42" x14ac:dyDescent="0.25">
      <c r="A23" s="168">
        <v>21</v>
      </c>
      <c r="B23" s="169" t="s">
        <v>161</v>
      </c>
      <c r="C23" s="170" t="s">
        <v>162</v>
      </c>
      <c r="D23" s="171">
        <v>0.18129999999999999</v>
      </c>
      <c r="E23" s="171">
        <v>0.32650000000000001</v>
      </c>
      <c r="F23" s="171">
        <v>0.50780000000000003</v>
      </c>
      <c r="G23" s="172">
        <v>9.9000000000000005E-2</v>
      </c>
      <c r="H23" s="172">
        <v>0.15359999999999999</v>
      </c>
      <c r="I23" s="172">
        <v>0.25259999999999999</v>
      </c>
      <c r="J23" s="172">
        <v>8.8300000000000003E-2</v>
      </c>
      <c r="K23" s="172">
        <v>0.1469</v>
      </c>
      <c r="L23" s="172">
        <v>0.23519999999999999</v>
      </c>
      <c r="M23" s="172">
        <v>7.7499999999999999E-2</v>
      </c>
      <c r="N23" s="172">
        <v>0.1401</v>
      </c>
      <c r="O23" s="172">
        <v>0.21759999999999999</v>
      </c>
      <c r="P23" s="172">
        <v>6.6699999999999995E-2</v>
      </c>
      <c r="Q23" s="172">
        <v>0.1333</v>
      </c>
      <c r="R23" s="172">
        <v>0.2</v>
      </c>
    </row>
    <row r="24" spans="1:18" ht="21" x14ac:dyDescent="0.25">
      <c r="A24" s="174">
        <v>22</v>
      </c>
      <c r="B24" s="175" t="s">
        <v>163</v>
      </c>
      <c r="C24" s="176" t="s">
        <v>164</v>
      </c>
      <c r="D24" s="177">
        <v>0.14699999999999999</v>
      </c>
      <c r="E24" s="177">
        <v>0.2296</v>
      </c>
      <c r="F24" s="177">
        <v>0.37659999999999999</v>
      </c>
      <c r="G24" s="178">
        <v>8.3199999999999996E-2</v>
      </c>
      <c r="H24" s="178">
        <v>0.14380000000000001</v>
      </c>
      <c r="I24" s="178">
        <v>0.22700000000000001</v>
      </c>
      <c r="J24" s="178">
        <v>7.7700000000000005E-2</v>
      </c>
      <c r="K24" s="178">
        <v>0.14030000000000001</v>
      </c>
      <c r="L24" s="178">
        <v>0.21079999999999999</v>
      </c>
      <c r="M24" s="178">
        <v>7.22E-2</v>
      </c>
      <c r="N24" s="178">
        <v>0.1368</v>
      </c>
      <c r="O24" s="178">
        <v>0.20899999999999999</v>
      </c>
      <c r="P24" s="178">
        <v>6.6699999999999995E-2</v>
      </c>
      <c r="Q24" s="178">
        <v>0.1333</v>
      </c>
      <c r="R24" s="178">
        <v>0.2</v>
      </c>
    </row>
    <row r="25" spans="1:18" ht="42" x14ac:dyDescent="0.25">
      <c r="A25" s="168">
        <v>23</v>
      </c>
      <c r="B25" s="169" t="s">
        <v>165</v>
      </c>
      <c r="C25" s="170" t="s">
        <v>166</v>
      </c>
      <c r="D25" s="171">
        <v>0.182</v>
      </c>
      <c r="E25" s="171">
        <v>0.2646</v>
      </c>
      <c r="F25" s="171">
        <v>0.4466</v>
      </c>
      <c r="G25" s="172">
        <v>8.3199999999999996E-2</v>
      </c>
      <c r="H25" s="172">
        <v>0.14380000000000001</v>
      </c>
      <c r="I25" s="172">
        <v>0.22700000000000001</v>
      </c>
      <c r="J25" s="172">
        <v>7.7700000000000005E-2</v>
      </c>
      <c r="K25" s="172">
        <v>0.14030000000000001</v>
      </c>
      <c r="L25" s="172">
        <v>0.21079999999999999</v>
      </c>
      <c r="M25" s="172">
        <v>7.22E-2</v>
      </c>
      <c r="N25" s="172">
        <v>0.1368</v>
      </c>
      <c r="O25" s="172">
        <v>0.20899999999999999</v>
      </c>
      <c r="P25" s="172">
        <v>6.6699999999999995E-2</v>
      </c>
      <c r="Q25" s="172">
        <v>0.1333</v>
      </c>
      <c r="R25" s="172">
        <v>0.2</v>
      </c>
    </row>
    <row r="26" spans="1:18" ht="42" x14ac:dyDescent="0.25">
      <c r="A26" s="174">
        <v>24</v>
      </c>
      <c r="B26" s="175" t="s">
        <v>167</v>
      </c>
      <c r="C26" s="176" t="s">
        <v>166</v>
      </c>
      <c r="D26" s="177">
        <v>0.182</v>
      </c>
      <c r="E26" s="177">
        <v>0.27460000000000001</v>
      </c>
      <c r="F26" s="177">
        <v>0.45660000000000001</v>
      </c>
      <c r="G26" s="178">
        <v>8.3199999999999996E-2</v>
      </c>
      <c r="H26" s="178">
        <v>0.14380000000000001</v>
      </c>
      <c r="I26" s="178">
        <v>0.22700000000000001</v>
      </c>
      <c r="J26" s="178">
        <v>7.7700000000000005E-2</v>
      </c>
      <c r="K26" s="178">
        <v>0.14030000000000001</v>
      </c>
      <c r="L26" s="178">
        <v>0.21079999999999999</v>
      </c>
      <c r="M26" s="178">
        <v>7.22E-2</v>
      </c>
      <c r="N26" s="178">
        <v>0.1368</v>
      </c>
      <c r="O26" s="178">
        <v>0.20899999999999999</v>
      </c>
      <c r="P26" s="178">
        <v>6.6699999999999995E-2</v>
      </c>
      <c r="Q26" s="178">
        <v>0.1333</v>
      </c>
      <c r="R26" s="178">
        <v>0.2</v>
      </c>
    </row>
    <row r="27" spans="1:18" ht="31.5" x14ac:dyDescent="0.25">
      <c r="A27" s="168">
        <v>25</v>
      </c>
      <c r="B27" s="169" t="s">
        <v>168</v>
      </c>
      <c r="C27" s="170" t="s">
        <v>169</v>
      </c>
      <c r="D27" s="171">
        <v>0.21</v>
      </c>
      <c r="E27" s="171">
        <v>0.30059999999999998</v>
      </c>
      <c r="F27" s="171">
        <v>0.51060000000000005</v>
      </c>
      <c r="G27" s="172">
        <v>9.9000000000000005E-2</v>
      </c>
      <c r="H27" s="172">
        <v>0.15359999999999999</v>
      </c>
      <c r="I27" s="172">
        <v>0.25259999999999999</v>
      </c>
      <c r="J27" s="172">
        <v>8.8300000000000003E-2</v>
      </c>
      <c r="K27" s="172">
        <v>0.1469</v>
      </c>
      <c r="L27" s="172">
        <v>0.23519999999999999</v>
      </c>
      <c r="M27" s="172">
        <v>7.7499999999999999E-2</v>
      </c>
      <c r="N27" s="172">
        <v>0.1401</v>
      </c>
      <c r="O27" s="172">
        <v>0.21759999999999999</v>
      </c>
      <c r="P27" s="172">
        <v>6.6699999999999995E-2</v>
      </c>
      <c r="Q27" s="172">
        <v>0.1333</v>
      </c>
      <c r="R27" s="172">
        <v>0.2</v>
      </c>
    </row>
    <row r="28" spans="1:18" ht="31.5" x14ac:dyDescent="0.25">
      <c r="A28" s="174">
        <v>26</v>
      </c>
      <c r="B28" s="175" t="s">
        <v>170</v>
      </c>
      <c r="C28" s="176" t="s">
        <v>169</v>
      </c>
      <c r="D28" s="177">
        <v>0.1845</v>
      </c>
      <c r="E28" s="177">
        <v>0.25509999999999999</v>
      </c>
      <c r="F28" s="177">
        <v>0.43959999999999999</v>
      </c>
      <c r="G28" s="178">
        <v>9.9000000000000005E-2</v>
      </c>
      <c r="H28" s="178">
        <v>0.15359999999999999</v>
      </c>
      <c r="I28" s="178">
        <v>0.25259999999999999</v>
      </c>
      <c r="J28" s="178">
        <v>8.8300000000000003E-2</v>
      </c>
      <c r="K28" s="178">
        <v>0.1469</v>
      </c>
      <c r="L28" s="178">
        <v>0.23519999999999999</v>
      </c>
      <c r="M28" s="178">
        <v>7.7499999999999999E-2</v>
      </c>
      <c r="N28" s="178">
        <v>0.1401</v>
      </c>
      <c r="O28" s="178">
        <v>0.21759999999999999</v>
      </c>
      <c r="P28" s="178">
        <v>6.6699999999999995E-2</v>
      </c>
      <c r="Q28" s="178">
        <v>0.1333</v>
      </c>
      <c r="R28" s="178">
        <v>0.2</v>
      </c>
    </row>
    <row r="29" spans="1:18" s="132" customFormat="1" ht="31.5" x14ac:dyDescent="0.25">
      <c r="A29" s="179">
        <v>27</v>
      </c>
      <c r="B29" s="180" t="s">
        <v>171</v>
      </c>
      <c r="C29" s="170" t="s">
        <v>169</v>
      </c>
      <c r="D29" s="181">
        <v>0.1835</v>
      </c>
      <c r="E29" s="181">
        <v>0.25259999999999999</v>
      </c>
      <c r="F29" s="181">
        <v>0.43609999999999999</v>
      </c>
      <c r="G29" s="172">
        <v>9.9000000000000005E-2</v>
      </c>
      <c r="H29" s="172">
        <v>0.15359999999999999</v>
      </c>
      <c r="I29" s="172">
        <v>0.25259999999999999</v>
      </c>
      <c r="J29" s="172">
        <v>8.8300000000000003E-2</v>
      </c>
      <c r="K29" s="172">
        <v>0.1469</v>
      </c>
      <c r="L29" s="172">
        <v>0.23519999999999999</v>
      </c>
      <c r="M29" s="172">
        <v>7.7499999999999999E-2</v>
      </c>
      <c r="N29" s="172">
        <v>0.1401</v>
      </c>
      <c r="O29" s="172">
        <v>0.21759999999999999</v>
      </c>
      <c r="P29" s="172">
        <v>6.6699999999999995E-2</v>
      </c>
      <c r="Q29" s="172">
        <v>0.1333</v>
      </c>
      <c r="R29" s="172">
        <v>0.2</v>
      </c>
    </row>
    <row r="30" spans="1:18" ht="31.5" x14ac:dyDescent="0.25">
      <c r="A30" s="174">
        <v>28</v>
      </c>
      <c r="B30" s="175" t="s">
        <v>172</v>
      </c>
      <c r="C30" s="176" t="s">
        <v>169</v>
      </c>
      <c r="D30" s="177">
        <v>0.17499999999999999</v>
      </c>
      <c r="E30" s="177">
        <v>0.2656</v>
      </c>
      <c r="F30" s="177">
        <v>0.44059999999999999</v>
      </c>
      <c r="G30" s="178">
        <v>9.9000000000000005E-2</v>
      </c>
      <c r="H30" s="178">
        <v>0.15359999999999999</v>
      </c>
      <c r="I30" s="178">
        <v>0.25259999999999999</v>
      </c>
      <c r="J30" s="178">
        <v>8.8300000000000003E-2</v>
      </c>
      <c r="K30" s="178">
        <v>0.1469</v>
      </c>
      <c r="L30" s="178">
        <v>0.23519999999999999</v>
      </c>
      <c r="M30" s="178">
        <v>7.7499999999999999E-2</v>
      </c>
      <c r="N30" s="178">
        <v>0.1401</v>
      </c>
      <c r="O30" s="178">
        <v>0.21759999999999999</v>
      </c>
      <c r="P30" s="178">
        <v>6.6699999999999995E-2</v>
      </c>
      <c r="Q30" s="178">
        <v>0.1333</v>
      </c>
      <c r="R30" s="178">
        <v>0.2</v>
      </c>
    </row>
    <row r="31" spans="1:18" ht="52.5" x14ac:dyDescent="0.25">
      <c r="A31" s="168">
        <v>29</v>
      </c>
      <c r="B31" s="169" t="s">
        <v>173</v>
      </c>
      <c r="C31" s="170" t="s">
        <v>174</v>
      </c>
      <c r="D31" s="171">
        <v>0.19450000000000001</v>
      </c>
      <c r="E31" s="171">
        <v>0.27210000000000001</v>
      </c>
      <c r="F31" s="171">
        <v>0.46660000000000001</v>
      </c>
      <c r="G31" s="172">
        <v>8.3199999999999996E-2</v>
      </c>
      <c r="H31" s="172">
        <v>0.14380000000000001</v>
      </c>
      <c r="I31" s="172">
        <v>0.22699999999999998</v>
      </c>
      <c r="J31" s="172">
        <v>7.7699999999999991E-2</v>
      </c>
      <c r="K31" s="172">
        <v>0.14029999999999998</v>
      </c>
      <c r="L31" s="172">
        <v>0.218</v>
      </c>
      <c r="M31" s="172">
        <v>7.22E-2</v>
      </c>
      <c r="N31" s="172">
        <v>0.1368</v>
      </c>
      <c r="O31" s="172">
        <v>0.20899999999999999</v>
      </c>
      <c r="P31" s="172">
        <v>6.6699999999999995E-2</v>
      </c>
      <c r="Q31" s="172">
        <v>0.1333</v>
      </c>
      <c r="R31" s="172">
        <v>0.2</v>
      </c>
    </row>
    <row r="32" spans="1:18" ht="21" x14ac:dyDescent="0.25">
      <c r="A32" s="174">
        <v>30</v>
      </c>
      <c r="B32" s="175" t="s">
        <v>163</v>
      </c>
      <c r="C32" s="176" t="s">
        <v>175</v>
      </c>
      <c r="D32" s="177">
        <v>0.14699999999999999</v>
      </c>
      <c r="E32" s="177">
        <v>0.2296</v>
      </c>
      <c r="F32" s="177">
        <v>0.37659999999999999</v>
      </c>
      <c r="G32" s="178">
        <v>8.3199999999999996E-2</v>
      </c>
      <c r="H32" s="178">
        <v>0.14380000000000001</v>
      </c>
      <c r="I32" s="178">
        <v>0.22699999999999998</v>
      </c>
      <c r="J32" s="178">
        <v>7.7699999999999991E-2</v>
      </c>
      <c r="K32" s="178">
        <v>0.14029999999999998</v>
      </c>
      <c r="L32" s="178">
        <v>0.218</v>
      </c>
      <c r="M32" s="178">
        <v>7.22E-2</v>
      </c>
      <c r="N32" s="178">
        <v>0.1368</v>
      </c>
      <c r="O32" s="178">
        <v>0.20899999999999999</v>
      </c>
      <c r="P32" s="178">
        <v>6.6699999999999995E-2</v>
      </c>
      <c r="Q32" s="178">
        <v>0.1333</v>
      </c>
      <c r="R32" s="178">
        <v>0.2</v>
      </c>
    </row>
    <row r="33" spans="1:18" ht="52.5" x14ac:dyDescent="0.25">
      <c r="A33" s="168">
        <v>31</v>
      </c>
      <c r="B33" s="169" t="s">
        <v>176</v>
      </c>
      <c r="C33" s="170" t="s">
        <v>177</v>
      </c>
      <c r="D33" s="171">
        <v>0.19450000000000001</v>
      </c>
      <c r="E33" s="171">
        <v>0.27210000000000001</v>
      </c>
      <c r="F33" s="171">
        <v>0.46660000000000001</v>
      </c>
      <c r="G33" s="172">
        <v>8.3199999999999996E-2</v>
      </c>
      <c r="H33" s="172">
        <v>0.14380000000000001</v>
      </c>
      <c r="I33" s="172">
        <v>0.22699999999999998</v>
      </c>
      <c r="J33" s="172">
        <v>7.7699999999999991E-2</v>
      </c>
      <c r="K33" s="172">
        <v>0.14029999999999998</v>
      </c>
      <c r="L33" s="172">
        <v>0.218</v>
      </c>
      <c r="M33" s="172">
        <v>7.22E-2</v>
      </c>
      <c r="N33" s="172">
        <v>0.1368</v>
      </c>
      <c r="O33" s="172">
        <v>0.20899999999999999</v>
      </c>
      <c r="P33" s="172">
        <v>6.6699999999999995E-2</v>
      </c>
      <c r="Q33" s="172">
        <v>0.1333</v>
      </c>
      <c r="R33" s="172">
        <v>0.2</v>
      </c>
    </row>
    <row r="34" spans="1:18" ht="52.5" x14ac:dyDescent="0.25">
      <c r="A34" s="174">
        <v>32</v>
      </c>
      <c r="B34" s="175" t="s">
        <v>178</v>
      </c>
      <c r="C34" s="176" t="s">
        <v>177</v>
      </c>
      <c r="D34" s="177">
        <v>0.16400000000000001</v>
      </c>
      <c r="E34" s="177">
        <v>0.22159999999999999</v>
      </c>
      <c r="F34" s="177">
        <v>0.3856</v>
      </c>
      <c r="G34" s="178">
        <v>8.3199999999999996E-2</v>
      </c>
      <c r="H34" s="178">
        <v>0.14380000000000001</v>
      </c>
      <c r="I34" s="178">
        <v>0.22699999999999998</v>
      </c>
      <c r="J34" s="178">
        <v>7.7699999999999991E-2</v>
      </c>
      <c r="K34" s="178">
        <v>0.14029999999999998</v>
      </c>
      <c r="L34" s="178">
        <v>0.218</v>
      </c>
      <c r="M34" s="178">
        <v>7.22E-2</v>
      </c>
      <c r="N34" s="178">
        <v>0.1368</v>
      </c>
      <c r="O34" s="178">
        <v>0.20899999999999999</v>
      </c>
      <c r="P34" s="178">
        <v>6.6699999999999995E-2</v>
      </c>
      <c r="Q34" s="178">
        <v>0.1333</v>
      </c>
      <c r="R34" s="178">
        <v>0.2</v>
      </c>
    </row>
    <row r="35" spans="1:18" ht="52.5" x14ac:dyDescent="0.25">
      <c r="A35" s="168">
        <v>33</v>
      </c>
      <c r="B35" s="169" t="s">
        <v>179</v>
      </c>
      <c r="C35" s="170" t="s">
        <v>177</v>
      </c>
      <c r="D35" s="171">
        <v>0.16800000000000001</v>
      </c>
      <c r="E35" s="171">
        <v>0.22409999999999999</v>
      </c>
      <c r="F35" s="171">
        <v>0.3921</v>
      </c>
      <c r="G35" s="172">
        <v>8.3199999999999996E-2</v>
      </c>
      <c r="H35" s="172">
        <v>0.14380000000000001</v>
      </c>
      <c r="I35" s="172">
        <v>0.22699999999999998</v>
      </c>
      <c r="J35" s="172">
        <v>7.7699999999999991E-2</v>
      </c>
      <c r="K35" s="172">
        <v>0.14029999999999998</v>
      </c>
      <c r="L35" s="172">
        <v>0.218</v>
      </c>
      <c r="M35" s="172">
        <v>7.22E-2</v>
      </c>
      <c r="N35" s="172">
        <v>0.1368</v>
      </c>
      <c r="O35" s="172">
        <v>0.20899999999999999</v>
      </c>
      <c r="P35" s="172">
        <v>6.6699999999999995E-2</v>
      </c>
      <c r="Q35" s="172">
        <v>0.1333</v>
      </c>
      <c r="R35" s="172">
        <v>0.2</v>
      </c>
    </row>
    <row r="36" spans="1:18" x14ac:dyDescent="0.25">
      <c r="B36" s="182"/>
    </row>
    <row r="37" spans="1:18" x14ac:dyDescent="0.25">
      <c r="B37" s="182"/>
    </row>
    <row r="38" spans="1:18" x14ac:dyDescent="0.25">
      <c r="B38" s="182"/>
    </row>
    <row r="39" spans="1:18" x14ac:dyDescent="0.25">
      <c r="B39" s="182"/>
    </row>
    <row r="40" spans="1:18" x14ac:dyDescent="0.25">
      <c r="B40" s="182"/>
    </row>
    <row r="41" spans="1:18" x14ac:dyDescent="0.25">
      <c r="B41" s="182"/>
    </row>
    <row r="42" spans="1:18" x14ac:dyDescent="0.25">
      <c r="B42" s="182"/>
    </row>
    <row r="43" spans="1:18" x14ac:dyDescent="0.25">
      <c r="B43" s="182"/>
    </row>
    <row r="44" spans="1:18" x14ac:dyDescent="0.25">
      <c r="B44" s="182"/>
    </row>
    <row r="45" spans="1:18" x14ac:dyDescent="0.25">
      <c r="B45" s="182"/>
    </row>
    <row r="46" spans="1:18" x14ac:dyDescent="0.25">
      <c r="B46" s="182"/>
    </row>
    <row r="47" spans="1:18" x14ac:dyDescent="0.25">
      <c r="B47" s="182"/>
    </row>
    <row r="48" spans="1:18" x14ac:dyDescent="0.25">
      <c r="B48" s="182"/>
    </row>
    <row r="49" spans="2:2" x14ac:dyDescent="0.25">
      <c r="B49" s="182"/>
    </row>
    <row r="50" spans="2:2" x14ac:dyDescent="0.25">
      <c r="B50" s="182"/>
    </row>
    <row r="51" spans="2:2" x14ac:dyDescent="0.25">
      <c r="B51" s="182"/>
    </row>
    <row r="52" spans="2:2" x14ac:dyDescent="0.25">
      <c r="B52" s="182"/>
    </row>
    <row r="53" spans="2:2" x14ac:dyDescent="0.25">
      <c r="B53" s="182"/>
    </row>
    <row r="54" spans="2:2" x14ac:dyDescent="0.25">
      <c r="B54" s="182"/>
    </row>
    <row r="55" spans="2:2" x14ac:dyDescent="0.25">
      <c r="B55" s="182"/>
    </row>
    <row r="56" spans="2:2" x14ac:dyDescent="0.25">
      <c r="B56" s="182"/>
    </row>
    <row r="57" spans="2:2" x14ac:dyDescent="0.25">
      <c r="B57" s="182"/>
    </row>
    <row r="58" spans="2:2" x14ac:dyDescent="0.25">
      <c r="B58" s="182"/>
    </row>
    <row r="59" spans="2:2" x14ac:dyDescent="0.25">
      <c r="B59" s="182"/>
    </row>
    <row r="60" spans="2:2" x14ac:dyDescent="0.25">
      <c r="B60" s="182"/>
    </row>
    <row r="61" spans="2:2" x14ac:dyDescent="0.25">
      <c r="B61" s="182"/>
    </row>
    <row r="62" spans="2:2" x14ac:dyDescent="0.25">
      <c r="B62" s="182"/>
    </row>
    <row r="63" spans="2:2" x14ac:dyDescent="0.25">
      <c r="B63" s="182"/>
    </row>
    <row r="64" spans="2:2" x14ac:dyDescent="0.25">
      <c r="B64" s="182"/>
    </row>
    <row r="65" spans="2:2" x14ac:dyDescent="0.25">
      <c r="B65" s="182"/>
    </row>
  </sheetData>
  <mergeCells count="5">
    <mergeCell ref="D1:F1"/>
    <mergeCell ref="G1:I1"/>
    <mergeCell ref="J1:L1"/>
    <mergeCell ref="M1:O1"/>
    <mergeCell ref="P1:R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Μέρος Άρθρου 38</vt:lpstr>
      <vt:lpstr>Αρ.39 Παρ.9</vt:lpstr>
      <vt:lpstr>τ. ΕΤΑΠ ΜΜΕ</vt:lpstr>
      <vt:lpstr>ΛΟΙΠΟΙ ΜΙΣΘ ΕΓK. 15</vt:lpstr>
      <vt:lpstr>'Μέρος Άρθρου 38'!Print_Titles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Logotheti Mary</dc:creator>
  <cp:lastModifiedBy>Logotheti Mary</cp:lastModifiedBy>
  <cp:lastPrinted>2017-02-21T09:34:39Z</cp:lastPrinted>
  <dcterms:created xsi:type="dcterms:W3CDTF">2017-01-26T09:11:24Z</dcterms:created>
  <dcterms:modified xsi:type="dcterms:W3CDTF">2017-03-29T11:26:13Z</dcterms:modified>
</cp:coreProperties>
</file>